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esktop\Dropbox\Client Projects\CCD\2018 11 Nov\"/>
    </mc:Choice>
  </mc:AlternateContent>
  <xr:revisionPtr revIDLastSave="0" documentId="13_ncr:1_{22C045B9-9EB5-4809-BA20-AB023A351666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Summary" sheetId="4" r:id="rId1"/>
    <sheet name="National License" sheetId="5" r:id="rId2"/>
    <sheet name="National License (2)" sheetId="13" r:id="rId3"/>
    <sheet name="State License" sheetId="6" r:id="rId4"/>
    <sheet name="Lay Members" sheetId="9" r:id="rId5"/>
    <sheet name="Lay Members (2)" sheetId="11" r:id="rId6"/>
    <sheet name="Lay Members (3)" sheetId="12" r:id="rId7"/>
  </sheets>
  <definedNames>
    <definedName name="_xlnm.Print_Area" localSheetId="4">'Lay Members'!$A$15:$H$315</definedName>
    <definedName name="_xlnm.Print_Area" localSheetId="5">'Lay Members (2)'!$A$15:$H$315</definedName>
    <definedName name="_xlnm.Print_Area" localSheetId="6">'Lay Members (3)'!$A$15:$H$315</definedName>
    <definedName name="_xlnm.Print_Area" localSheetId="1">'National License'!$A$1:$J$45</definedName>
    <definedName name="_xlnm.Print_Area" localSheetId="2">'National License (2)'!$A$1:$J$45</definedName>
    <definedName name="_xlnm.Print_Area" localSheetId="3">'State License'!$A$1:$G$43</definedName>
    <definedName name="_xlnm.Print_Area" localSheetId="0">Summary!$A$1:$G$60</definedName>
    <definedName name="_xlnm.Print_Titles" localSheetId="4">'Lay Members'!$1:$14</definedName>
    <definedName name="_xlnm.Print_Titles" localSheetId="5">'Lay Members (2)'!$1:$14</definedName>
    <definedName name="_xlnm.Print_Titles" localSheetId="6">'Lay Members (3)'!$1:$14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3" i="4" l="1"/>
  <c r="B51" i="4" l="1"/>
  <c r="I45" i="13"/>
  <c r="D31" i="4" s="1"/>
  <c r="E31" i="4" s="1"/>
  <c r="D48" i="4" l="1"/>
  <c r="J45" i="5" l="1"/>
  <c r="I45" i="5"/>
  <c r="H45" i="5"/>
  <c r="G45" i="5"/>
  <c r="J45" i="13"/>
  <c r="H45" i="13"/>
  <c r="D30" i="4" s="1"/>
  <c r="E30" i="4" s="1"/>
  <c r="G45" i="13"/>
  <c r="D29" i="4" s="1"/>
  <c r="E29" i="4" s="1"/>
  <c r="G43" i="6"/>
  <c r="D32" i="4" l="1"/>
  <c r="E32" i="4" s="1"/>
  <c r="F9" i="13"/>
  <c r="B9" i="13"/>
  <c r="F8" i="13"/>
  <c r="B8" i="13"/>
  <c r="G5" i="13"/>
  <c r="B5" i="13"/>
  <c r="D24" i="4"/>
  <c r="G13" i="4"/>
  <c r="E24" i="4" l="1"/>
  <c r="H13" i="12"/>
  <c r="G13" i="12"/>
  <c r="F13" i="12"/>
  <c r="E13" i="12"/>
  <c r="D13" i="12"/>
  <c r="F8" i="12"/>
  <c r="B8" i="12"/>
  <c r="F7" i="12"/>
  <c r="B7" i="12"/>
  <c r="F4" i="12"/>
  <c r="B4" i="12"/>
  <c r="H13" i="11"/>
  <c r="G13" i="11"/>
  <c r="F13" i="11"/>
  <c r="E13" i="11"/>
  <c r="D13" i="11"/>
  <c r="F8" i="11"/>
  <c r="B8" i="11"/>
  <c r="F7" i="11"/>
  <c r="B7" i="11"/>
  <c r="F4" i="11"/>
  <c r="B4" i="11"/>
  <c r="H13" i="9"/>
  <c r="G13" i="9"/>
  <c r="F13" i="9"/>
  <c r="E13" i="9"/>
  <c r="D13" i="9"/>
  <c r="F4" i="9"/>
  <c r="B4" i="9"/>
  <c r="F4" i="6"/>
  <c r="B4" i="6"/>
  <c r="B5" i="5"/>
  <c r="G5" i="5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F8" i="9"/>
  <c r="B8" i="9"/>
  <c r="F7" i="9"/>
  <c r="B7" i="9"/>
  <c r="G45" i="4"/>
  <c r="G41" i="4"/>
  <c r="G40" i="4"/>
  <c r="F8" i="6"/>
  <c r="B8" i="6"/>
  <c r="F7" i="6"/>
  <c r="B7" i="6"/>
  <c r="D28" i="4"/>
  <c r="E28" i="4" s="1"/>
  <c r="D27" i="4"/>
  <c r="E27" i="4" s="1"/>
  <c r="D25" i="4"/>
  <c r="G42" i="4" l="1"/>
  <c r="G46" i="4"/>
  <c r="G44" i="4"/>
  <c r="G43" i="4"/>
  <c r="G47" i="4"/>
  <c r="D26" i="4"/>
  <c r="E26" i="4" s="1"/>
  <c r="B52" i="4" l="1"/>
  <c r="F9" i="5"/>
  <c r="F8" i="5"/>
  <c r="B9" i="5"/>
  <c r="B8" i="5"/>
  <c r="G48" i="4"/>
  <c r="B54" i="4" s="1"/>
  <c r="F48" i="4"/>
  <c r="E48" i="4"/>
  <c r="C48" i="4"/>
  <c r="D33" i="4"/>
  <c r="C33" i="4"/>
  <c r="C55" i="4" s="1"/>
  <c r="E25" i="4"/>
  <c r="E23" i="4"/>
  <c r="C52" i="4" l="1"/>
  <c r="C53" i="4"/>
  <c r="C54" i="4"/>
  <c r="E33" i="4"/>
  <c r="B56" i="4"/>
</calcChain>
</file>

<file path=xl/sharedStrings.xml><?xml version="1.0" encoding="utf-8"?>
<sst xmlns="http://schemas.openxmlformats.org/spreadsheetml/2006/main" count="245" uniqueCount="142">
  <si>
    <t>Central California District Council</t>
  </si>
  <si>
    <t>CHURCH REPORT PACKET</t>
  </si>
  <si>
    <t>Church Name</t>
  </si>
  <si>
    <t>Street Address</t>
  </si>
  <si>
    <t>City</t>
  </si>
  <si>
    <t>Zip Code</t>
  </si>
  <si>
    <t>Phone Number</t>
  </si>
  <si>
    <t>eMail Address</t>
  </si>
  <si>
    <t>eMail Address (church)</t>
  </si>
  <si>
    <t>Website Address</t>
  </si>
  <si>
    <t>CHURCH INFORMATION</t>
  </si>
  <si>
    <t>REGISTRATION DETAILS</t>
  </si>
  <si>
    <t>New Members</t>
  </si>
  <si>
    <t>Lay Members</t>
  </si>
  <si>
    <t>Suffragan Bishops</t>
  </si>
  <si>
    <t>District Elders</t>
  </si>
  <si>
    <t>Pastors</t>
  </si>
  <si>
    <t>Bishops</t>
  </si>
  <si>
    <t>Region Number</t>
  </si>
  <si>
    <t>District Number</t>
  </si>
  <si>
    <t>District Elder Name</t>
  </si>
  <si>
    <t>Assessed Fees</t>
  </si>
  <si>
    <t>State</t>
  </si>
  <si>
    <t>SUBMITTER'S INFORMATION</t>
  </si>
  <si>
    <t>Name</t>
  </si>
  <si>
    <t>Position</t>
  </si>
  <si>
    <t>Phone</t>
  </si>
  <si>
    <t>Fee Structure</t>
  </si>
  <si>
    <t>Registration</t>
  </si>
  <si>
    <t>Credential</t>
  </si>
  <si>
    <t>Pastor</t>
  </si>
  <si>
    <t>Reg &amp; Cred</t>
  </si>
  <si>
    <t>Pre-Reg</t>
  </si>
  <si>
    <t>National</t>
  </si>
  <si>
    <t>Honorarium</t>
  </si>
  <si>
    <t>Totals</t>
  </si>
  <si>
    <t>Aux Total</t>
  </si>
  <si>
    <t>Passed Away</t>
  </si>
  <si>
    <t>Transferred Away</t>
  </si>
  <si>
    <t>Dropped Out</t>
  </si>
  <si>
    <t>Spirit Filled</t>
  </si>
  <si>
    <t>SUMMARY</t>
  </si>
  <si>
    <t>Registration Fees</t>
  </si>
  <si>
    <t>Credential Fees</t>
  </si>
  <si>
    <t>Auxiliary Support</t>
  </si>
  <si>
    <t>Check Number</t>
  </si>
  <si>
    <t>HOW TO SUBMIT</t>
  </si>
  <si>
    <t>SAGreen@CentralCDC.org</t>
  </si>
  <si>
    <t xml:space="preserve">  Pay Online at:</t>
  </si>
  <si>
    <t>Electronic  Submissions</t>
  </si>
  <si>
    <t>Physical Submissions</t>
  </si>
  <si>
    <t xml:space="preserve">  Mail to:</t>
  </si>
  <si>
    <t xml:space="preserve">  Payable to:</t>
  </si>
  <si>
    <t>www.CentralCDC.org</t>
  </si>
  <si>
    <t>CHANGES SINCE 
LAST CONFERENCE</t>
  </si>
  <si>
    <t>Total Change</t>
  </si>
  <si>
    <t>n/a</t>
  </si>
  <si>
    <t>Pastor's Name</t>
  </si>
  <si>
    <t>NATIONAL CREDENTIALS REGISTRATION</t>
  </si>
  <si>
    <t>Last Name, First Name</t>
  </si>
  <si>
    <t>Last Name</t>
  </si>
  <si>
    <t>Mailing Address</t>
  </si>
  <si>
    <t>Church</t>
  </si>
  <si>
    <t>BISHOP / SUFFRAGAN BISHOP / DISTRICT ELDER / PASTOR</t>
  </si>
  <si>
    <t>ORDAINED, LICENSED (NON-PASTOR) / NATIONAL LICENSED MINISTER</t>
  </si>
  <si>
    <t>Bishop
$500</t>
  </si>
  <si>
    <t>STATE CREDENTIALS REGISTRATION</t>
  </si>
  <si>
    <t>To indicate the new or renewing license, 
type a "1" in the appropriate column</t>
  </si>
  <si>
    <t>Pentecostal Young Peoples Union (PYPU)</t>
  </si>
  <si>
    <t>Missionary &amp; Christian Women (MCWA)</t>
  </si>
  <si>
    <t>Ministers &amp; Deacons Wives (MDW)</t>
  </si>
  <si>
    <t>Health Professionals (HP)</t>
  </si>
  <si>
    <t>Church Extention &amp; Evangelism (CEE)</t>
  </si>
  <si>
    <t>Christian Education (CEM)</t>
  </si>
  <si>
    <t>Usher  Board (UB)</t>
  </si>
  <si>
    <t>Men's Ministry (MM)</t>
  </si>
  <si>
    <t>LAY MEMBER REGISTRATIONS</t>
  </si>
  <si>
    <t>First Name</t>
  </si>
  <si>
    <t>Male</t>
  </si>
  <si>
    <t>Female</t>
  </si>
  <si>
    <t>Doe</t>
  </si>
  <si>
    <t>Jane</t>
  </si>
  <si>
    <t>Gender</t>
  </si>
  <si>
    <t>Line #</t>
  </si>
  <si>
    <t>Example:</t>
  </si>
  <si>
    <t>Attending?</t>
  </si>
  <si>
    <t>Yes (1) / No (0)</t>
  </si>
  <si>
    <t>Affiliate?</t>
  </si>
  <si>
    <t>Under 12 yrs?</t>
  </si>
  <si>
    <t>SESSION:</t>
  </si>
  <si>
    <t>CONFERENCE SESSION:</t>
  </si>
  <si>
    <t>If more registrants, please use the next tab "Lay Members (2)"</t>
  </si>
  <si>
    <t>If more registrants, please use the next tab "Lay Members (3)"</t>
  </si>
  <si>
    <t>TODAY'S DATE:</t>
  </si>
  <si>
    <t>JPortis@CentralCDC.org</t>
  </si>
  <si>
    <t xml:space="preserve">TWillis@CentralCDC.org </t>
  </si>
  <si>
    <t>PO Box 4318, Inglewood, CA 90309</t>
  </si>
  <si>
    <t>March</t>
  </si>
  <si>
    <t>July</t>
  </si>
  <si>
    <t>November</t>
  </si>
  <si>
    <t>Total</t>
  </si>
  <si>
    <t>COMPLETE THIS SECTION FOR THE ABOVE LISTED POSITIONS IN YOUR CHURCH</t>
  </si>
  <si>
    <t xml:space="preserve">New (N)
Renewal (R) </t>
  </si>
  <si>
    <t>-</t>
  </si>
  <si>
    <t>Title
(Bishop, Pastor, etc.)</t>
  </si>
  <si>
    <t>ONLY USE THIS SECTION IF APPLYING FOR
OR RENEWING LICENSES</t>
  </si>
  <si>
    <t>City, Zip</t>
  </si>
  <si>
    <t>New (N)
Renewal (R)</t>
  </si>
  <si>
    <r>
      <t xml:space="preserve">Quantity
</t>
    </r>
    <r>
      <rPr>
        <i/>
        <sz val="11"/>
        <color theme="0"/>
        <rFont val="Calibri"/>
        <family val="2"/>
        <scheme val="minor"/>
      </rPr>
      <t>(Type in Qty)</t>
    </r>
  </si>
  <si>
    <t>Total Due</t>
  </si>
  <si>
    <t>Method (Check or Online)</t>
  </si>
  <si>
    <t>Check</t>
  </si>
  <si>
    <t>Online</t>
  </si>
  <si>
    <t>PAW MONEY</t>
  </si>
  <si>
    <t>New/Renewing Licenses</t>
  </si>
  <si>
    <r>
      <t xml:space="preserve">Title
</t>
    </r>
    <r>
      <rPr>
        <i/>
        <sz val="11"/>
        <color theme="1"/>
        <rFont val="Calibri"/>
        <family val="2"/>
        <scheme val="minor"/>
      </rPr>
      <t>(Elder, Min, etc.)</t>
    </r>
  </si>
  <si>
    <t>COMPLETE THIS SECTION FOR THE STATE LICENSED POSITIONS IN YOUR CHURCH</t>
  </si>
  <si>
    <t>ONLY USE THIS SECTION IF APPLYING FOR OR RENEWING LICENSES.</t>
  </si>
  <si>
    <r>
      <t xml:space="preserve">PAW </t>
    </r>
    <r>
      <rPr>
        <b/>
        <i/>
        <sz val="11"/>
        <color theme="3" tint="0.39997558519241921"/>
        <rFont val="Calibri"/>
        <family val="2"/>
        <scheme val="minor"/>
      </rPr>
      <t>(Enter Pymt Amt)</t>
    </r>
  </si>
  <si>
    <t>Email File to these 2 addresses:</t>
  </si>
  <si>
    <t>Problems w/Form:</t>
  </si>
  <si>
    <t>Baptized</t>
  </si>
  <si>
    <t>Amount</t>
  </si>
  <si>
    <t>365 Contingency Fund</t>
  </si>
  <si>
    <t>AUXILIARY SUPPORT</t>
  </si>
  <si>
    <t>Suff. Bishop
$250</t>
  </si>
  <si>
    <t>District Elder
$200</t>
  </si>
  <si>
    <t>Pastor
$150</t>
  </si>
  <si>
    <t>To indicate the new or renewing license, type a "1" in the appropriate column</t>
  </si>
  <si>
    <r>
      <rPr>
        <b/>
        <sz val="11"/>
        <color theme="1"/>
        <rFont val="Calibri"/>
        <family val="2"/>
        <scheme val="minor"/>
      </rPr>
      <t>Ordained Minister</t>
    </r>
    <r>
      <rPr>
        <sz val="11"/>
        <color theme="1"/>
        <rFont val="Calibri"/>
        <family val="2"/>
        <scheme val="minor"/>
      </rPr>
      <t xml:space="preserve">
(Non-Pastor, </t>
    </r>
    <r>
      <rPr>
        <b/>
        <sz val="11"/>
        <color theme="1"/>
        <rFont val="Calibri"/>
        <family val="2"/>
        <scheme val="minor"/>
      </rPr>
      <t>62+</t>
    </r>
    <r>
      <rPr>
        <sz val="11"/>
        <color theme="1"/>
        <rFont val="Calibri"/>
        <family val="2"/>
        <scheme val="minor"/>
      </rPr>
      <t>) $50</t>
    </r>
  </si>
  <si>
    <r>
      <rPr>
        <b/>
        <sz val="11"/>
        <color theme="1"/>
        <rFont val="Calibri"/>
        <family val="2"/>
        <scheme val="minor"/>
      </rPr>
      <t>Non-Ord Minister</t>
    </r>
    <r>
      <rPr>
        <sz val="11"/>
        <color theme="1"/>
        <rFont val="Calibri"/>
        <family val="2"/>
        <scheme val="minor"/>
      </rPr>
      <t xml:space="preserve">
(Non-Pastor, </t>
    </r>
    <r>
      <rPr>
        <b/>
        <sz val="11"/>
        <color theme="1"/>
        <rFont val="Calibri"/>
        <family val="2"/>
        <scheme val="minor"/>
      </rPr>
      <t>62+</t>
    </r>
    <r>
      <rPr>
        <sz val="11"/>
        <color theme="1"/>
        <rFont val="Calibri"/>
        <family val="2"/>
        <scheme val="minor"/>
      </rPr>
      <t>) $50</t>
    </r>
  </si>
  <si>
    <r>
      <rPr>
        <b/>
        <sz val="11"/>
        <color theme="1"/>
        <rFont val="Calibri"/>
        <family val="2"/>
        <scheme val="minor"/>
      </rPr>
      <t>Ordained Minister</t>
    </r>
    <r>
      <rPr>
        <sz val="11"/>
        <color theme="1"/>
        <rFont val="Calibri"/>
        <family val="2"/>
        <scheme val="minor"/>
      </rPr>
      <t xml:space="preserve">
(Non-Pastor) 
$100</t>
    </r>
  </si>
  <si>
    <r>
      <rPr>
        <b/>
        <sz val="11"/>
        <color theme="1"/>
        <rFont val="Calibri"/>
        <family val="2"/>
        <scheme val="minor"/>
      </rPr>
      <t>Non-Ord Minister</t>
    </r>
    <r>
      <rPr>
        <sz val="11"/>
        <color theme="1"/>
        <rFont val="Calibri"/>
        <family val="2"/>
        <scheme val="minor"/>
      </rPr>
      <t xml:space="preserve">
(Non-Pastor) 
$75</t>
    </r>
  </si>
  <si>
    <t>Ordained Minister (Non-Pastor, 21-61 yrs)</t>
  </si>
  <si>
    <t>Non-Ordained Minister (Non-Pastor, 21-61 yrs)</t>
  </si>
  <si>
    <t>Non-Ordained Minister (Non-Pastor, 62+ yrs)</t>
  </si>
  <si>
    <t>Ordained Minister (Non-Pastor, 62+ yrs)</t>
  </si>
  <si>
    <t>Aenon Bible College (West Coast)</t>
  </si>
  <si>
    <t>CCDC PROGRAM SUPPORT</t>
  </si>
  <si>
    <t>Program Support</t>
  </si>
  <si>
    <r>
      <t xml:space="preserve">State $50
</t>
    </r>
    <r>
      <rPr>
        <i/>
        <sz val="11"/>
        <color theme="1"/>
        <rFont val="Calibri"/>
        <family val="2"/>
        <scheme val="minor"/>
      </rPr>
      <t>Type "1" if N or R</t>
    </r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</si>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</sst>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u/>
      <sz val="11"/>
      <color theme="10"/>
      <name val="Calibri"/>
      <family val="2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87640003662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/>
      <top/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 style="thin">
        <color theme="0" tint="-0.149876400036622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/>
      <right/>
      <top style="thin">
        <color theme="0" tint="-0.1498458815271462"/>
      </top>
      <bottom style="thin">
        <color theme="0" tint="-0.14984588152714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44" fontId="0" fillId="0" borderId="3" xfId="1" applyFont="1" applyBorder="1" applyAlignment="1">
      <alignment vertical="center"/>
    </xf>
    <xf numFmtId="44" fontId="8" fillId="4" borderId="3" xfId="1" applyFont="1" applyFill="1" applyBorder="1" applyAlignment="1">
      <alignment horizontal="center" vertical="center"/>
    </xf>
    <xf numFmtId="44" fontId="8" fillId="4" borderId="3" xfId="1" applyFont="1" applyFill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44" fontId="0" fillId="0" borderId="20" xfId="1" applyFont="1" applyBorder="1" applyAlignment="1">
      <alignment vertical="center"/>
    </xf>
    <xf numFmtId="44" fontId="10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3" fillId="4" borderId="17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9" fillId="0" borderId="0" xfId="2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42" xfId="1" applyNumberFormat="1" applyFont="1" applyBorder="1" applyAlignment="1" applyProtection="1">
      <alignment horizontal="center" vertical="center"/>
      <protection locked="0"/>
    </xf>
    <xf numFmtId="1" fontId="0" fillId="0" borderId="3" xfId="1" applyNumberFormat="1" applyFont="1" applyBorder="1" applyAlignment="1" applyProtection="1">
      <alignment horizontal="center" vertical="center"/>
      <protection locked="0"/>
    </xf>
    <xf numFmtId="1" fontId="0" fillId="0" borderId="21" xfId="1" applyNumberFormat="1" applyFont="1" applyBorder="1" applyAlignment="1" applyProtection="1">
      <alignment horizontal="center" vertical="center"/>
      <protection locked="0"/>
    </xf>
    <xf numFmtId="1" fontId="0" fillId="0" borderId="19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</xf>
    <xf numFmtId="1" fontId="0" fillId="0" borderId="19" xfId="0" applyNumberFormat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</xf>
    <xf numFmtId="44" fontId="0" fillId="0" borderId="19" xfId="1" applyFont="1" applyBorder="1" applyAlignment="1" applyProtection="1">
      <alignment horizontal="center" vertical="center"/>
      <protection locked="0"/>
    </xf>
    <xf numFmtId="44" fontId="0" fillId="0" borderId="19" xfId="1" applyFont="1" applyBorder="1" applyAlignment="1" applyProtection="1">
      <alignment horizontal="center" vertical="center"/>
    </xf>
    <xf numFmtId="44" fontId="0" fillId="0" borderId="7" xfId="1" applyFont="1" applyBorder="1" applyAlignment="1" applyProtection="1">
      <alignment horizontal="left" vertical="center"/>
      <protection locked="0"/>
    </xf>
    <xf numFmtId="0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27" xfId="0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44" fontId="8" fillId="4" borderId="0" xfId="1" applyFont="1" applyFill="1" applyAlignment="1" applyProtection="1">
      <alignment horizontal="left" vertical="center"/>
    </xf>
    <xf numFmtId="0" fontId="8" fillId="4" borderId="0" xfId="1" applyNumberFormat="1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7" fillId="0" borderId="25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49" fontId="14" fillId="0" borderId="25" xfId="0" applyNumberFormat="1" applyFont="1" applyBorder="1" applyAlignment="1" applyProtection="1">
      <alignment horizontal="left" vertical="center"/>
    </xf>
    <xf numFmtId="0" fontId="19" fillId="0" borderId="34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right" vertical="center"/>
    </xf>
    <xf numFmtId="0" fontId="17" fillId="0" borderId="25" xfId="0" applyFont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0" fillId="5" borderId="41" xfId="0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49" fontId="14" fillId="0" borderId="25" xfId="0" applyNumberFormat="1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  <protection locked="0"/>
    </xf>
    <xf numFmtId="44" fontId="3" fillId="0" borderId="8" xfId="1" applyFont="1" applyBorder="1" applyAlignment="1" applyProtection="1">
      <alignment horizontal="center" vertical="center"/>
    </xf>
    <xf numFmtId="44" fontId="3" fillId="0" borderId="8" xfId="1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4" fontId="3" fillId="0" borderId="50" xfId="1" applyFont="1" applyBorder="1" applyAlignment="1" applyProtection="1">
      <alignment vertical="center"/>
      <protection locked="0"/>
    </xf>
    <xf numFmtId="0" fontId="0" fillId="5" borderId="53" xfId="0" applyFill="1" applyBorder="1" applyAlignment="1" applyProtection="1">
      <alignment horizontal="center" vertical="center" wrapText="1"/>
    </xf>
    <xf numFmtId="1" fontId="0" fillId="0" borderId="54" xfId="1" applyNumberFormat="1" applyFont="1" applyBorder="1" applyAlignment="1" applyProtection="1">
      <alignment horizontal="center" vertical="center"/>
      <protection locked="0"/>
    </xf>
    <xf numFmtId="44" fontId="0" fillId="0" borderId="56" xfId="1" applyFont="1" applyBorder="1" applyAlignment="1" applyProtection="1">
      <alignment horizontal="left" vertical="center"/>
      <protection locked="0"/>
    </xf>
    <xf numFmtId="44" fontId="3" fillId="0" borderId="17" xfId="1" applyFont="1" applyBorder="1" applyAlignment="1" applyProtection="1">
      <alignment horizontal="center" vertical="center"/>
    </xf>
    <xf numFmtId="44" fontId="0" fillId="0" borderId="61" xfId="1" applyFont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left" vertical="center"/>
    </xf>
    <xf numFmtId="44" fontId="0" fillId="0" borderId="63" xfId="1" applyFont="1" applyBorder="1" applyAlignment="1" applyProtection="1">
      <alignment horizontal="center" vertical="center"/>
    </xf>
    <xf numFmtId="0" fontId="0" fillId="4" borderId="64" xfId="0" applyFill="1" applyBorder="1" applyAlignment="1" applyProtection="1">
      <alignment horizontal="left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</xf>
    <xf numFmtId="0" fontId="0" fillId="5" borderId="68" xfId="0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44" fontId="0" fillId="0" borderId="4" xfId="1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44" fontId="0" fillId="0" borderId="40" xfId="1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" xfId="2" applyBorder="1" applyAlignment="1" applyProtection="1">
      <alignment horizontal="left" vertical="center"/>
    </xf>
    <xf numFmtId="0" fontId="19" fillId="0" borderId="69" xfId="0" applyFont="1" applyBorder="1" applyAlignment="1">
      <alignment horizontal="right" vertical="center" wrapText="1"/>
    </xf>
    <xf numFmtId="0" fontId="25" fillId="0" borderId="51" xfId="2" applyFont="1" applyBorder="1" applyAlignment="1" applyProtection="1">
      <alignment vertical="center"/>
    </xf>
    <xf numFmtId="0" fontId="8" fillId="0" borderId="70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 wrapText="1"/>
    </xf>
    <xf numFmtId="0" fontId="3" fillId="0" borderId="71" xfId="0" applyFont="1" applyBorder="1" applyAlignment="1">
      <alignment vertical="center"/>
    </xf>
    <xf numFmtId="44" fontId="3" fillId="0" borderId="72" xfId="1" applyFont="1" applyBorder="1" applyAlignment="1">
      <alignment vertical="center"/>
    </xf>
    <xf numFmtId="44" fontId="0" fillId="0" borderId="73" xfId="1" applyFont="1" applyBorder="1" applyAlignment="1" applyProtection="1">
      <alignment horizontal="center" vertical="center"/>
    </xf>
    <xf numFmtId="0" fontId="0" fillId="4" borderId="74" xfId="0" applyFill="1" applyBorder="1" applyAlignment="1" applyProtection="1">
      <alignment horizontal="left" vertical="center"/>
    </xf>
    <xf numFmtId="0" fontId="3" fillId="0" borderId="75" xfId="0" applyFont="1" applyBorder="1" applyAlignment="1">
      <alignment vertical="center"/>
    </xf>
    <xf numFmtId="44" fontId="3" fillId="0" borderId="76" xfId="1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4" fontId="17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4" fontId="0" fillId="0" borderId="77" xfId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 wrapText="1"/>
    </xf>
    <xf numFmtId="0" fontId="5" fillId="6" borderId="69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164" fontId="17" fillId="0" borderId="25" xfId="0" applyNumberFormat="1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 wrapText="1"/>
    </xf>
    <xf numFmtId="0" fontId="15" fillId="7" borderId="52" xfId="0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21" fillId="6" borderId="51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2" fillId="7" borderId="65" xfId="0" applyFont="1" applyFill="1" applyBorder="1" applyAlignment="1" applyProtection="1">
      <alignment horizontal="center" vertical="center" wrapText="1"/>
    </xf>
    <xf numFmtId="0" fontId="2" fillId="7" borderId="66" xfId="0" applyFont="1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67" xfId="0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$M$31:$M$32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56</xdr:row>
          <xdr:rowOff>38100</xdr:rowOff>
        </xdr:from>
        <xdr:to>
          <xdr:col>1</xdr:col>
          <xdr:colOff>1914525</xdr:colOff>
          <xdr:row>56</xdr:row>
          <xdr:rowOff>238125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9A42480-D65D-4EE3-BC8B-AFF478B2C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TWillis@CentralCDC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AGreen@CentralCDC.org?subject=Church%20Report%20Submission" TargetMode="External"/><Relationship Id="rId1" Type="http://schemas.openxmlformats.org/officeDocument/2006/relationships/hyperlink" Target="http://www.centralcdc.org/RegistrationFees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Willis@CentralCDC.org" TargetMode="External"/><Relationship Id="rId4" Type="http://schemas.openxmlformats.org/officeDocument/2006/relationships/hyperlink" Target="http://www.centralcdc.org/RegistrationFees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C00000"/>
    <pageSetUpPr fitToPage="1"/>
  </sheetPr>
  <dimension ref="A1:M62"/>
  <sheetViews>
    <sheetView showGridLines="0" tabSelected="1" workbookViewId="0">
      <selection activeCell="B7" sqref="B7:C7"/>
    </sheetView>
  </sheetViews>
  <sheetFormatPr defaultRowHeight="15" x14ac:dyDescent="0.25"/>
  <cols>
    <col min="1" max="1" width="24.42578125" style="3" customWidth="1"/>
    <col min="2" max="2" width="29.140625" style="3" customWidth="1"/>
    <col min="3" max="3" width="15.7109375" style="3" customWidth="1"/>
    <col min="4" max="5" width="15.7109375" style="1" customWidth="1"/>
    <col min="6" max="7" width="15.7109375" style="3" customWidth="1"/>
    <col min="8" max="12" width="9.140625" style="3"/>
    <col min="13" max="13" width="0" style="3" hidden="1" customWidth="1"/>
    <col min="14" max="16384" width="9.140625" style="3"/>
  </cols>
  <sheetData>
    <row r="1" spans="1:7" s="63" customFormat="1" ht="21" x14ac:dyDescent="0.25">
      <c r="A1" s="170" t="s">
        <v>0</v>
      </c>
      <c r="B1" s="170"/>
      <c r="C1" s="170"/>
      <c r="D1" s="170"/>
      <c r="E1" s="170"/>
      <c r="F1" s="170"/>
      <c r="G1" s="170"/>
    </row>
    <row r="2" spans="1:7" s="63" customFormat="1" ht="21" x14ac:dyDescent="0.25">
      <c r="A2" s="171" t="s">
        <v>1</v>
      </c>
      <c r="B2" s="171"/>
      <c r="C2" s="171"/>
      <c r="D2" s="171"/>
      <c r="E2" s="171"/>
      <c r="F2" s="171"/>
      <c r="G2" s="171"/>
    </row>
    <row r="3" spans="1:7" s="63" customFormat="1" ht="9" customHeight="1" x14ac:dyDescent="0.25">
      <c r="D3" s="8"/>
      <c r="E3" s="8"/>
    </row>
    <row r="4" spans="1:7" s="92" customFormat="1" ht="17.25" x14ac:dyDescent="0.25">
      <c r="A4" s="99" t="s">
        <v>90</v>
      </c>
      <c r="B4" s="100" t="s">
        <v>141</v>
      </c>
      <c r="C4" s="89"/>
      <c r="D4" s="90"/>
      <c r="E4" s="91" t="s">
        <v>93</v>
      </c>
      <c r="F4" s="175"/>
      <c r="G4" s="175"/>
    </row>
    <row r="5" spans="1:7" s="63" customFormat="1" ht="6" customHeight="1" x14ac:dyDescent="0.25">
      <c r="D5" s="8"/>
      <c r="E5" s="8"/>
    </row>
    <row r="6" spans="1:7" s="63" customFormat="1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</row>
    <row r="7" spans="1:7" ht="18" customHeight="1" x14ac:dyDescent="0.25">
      <c r="A7" s="20" t="s">
        <v>2</v>
      </c>
      <c r="B7" s="166"/>
      <c r="C7" s="167"/>
      <c r="E7" s="26" t="s">
        <v>24</v>
      </c>
      <c r="F7" s="168"/>
      <c r="G7" s="168"/>
    </row>
    <row r="8" spans="1:7" ht="18" customHeight="1" x14ac:dyDescent="0.25">
      <c r="A8" s="20" t="s">
        <v>57</v>
      </c>
      <c r="B8" s="166"/>
      <c r="C8" s="167"/>
      <c r="E8" s="27" t="s">
        <v>25</v>
      </c>
      <c r="F8" s="168"/>
      <c r="G8" s="168"/>
    </row>
    <row r="9" spans="1:7" ht="18" customHeight="1" x14ac:dyDescent="0.25">
      <c r="A9" s="20" t="s">
        <v>3</v>
      </c>
      <c r="B9" s="166"/>
      <c r="C9" s="167"/>
      <c r="E9" s="27" t="s">
        <v>26</v>
      </c>
      <c r="F9" s="168"/>
      <c r="G9" s="168"/>
    </row>
    <row r="10" spans="1:7" ht="18" customHeight="1" x14ac:dyDescent="0.25">
      <c r="A10" s="20" t="s">
        <v>4</v>
      </c>
      <c r="B10" s="166"/>
      <c r="C10" s="167"/>
      <c r="E10" s="28" t="s">
        <v>7</v>
      </c>
      <c r="F10" s="168"/>
      <c r="G10" s="168"/>
    </row>
    <row r="11" spans="1:7" ht="18" customHeight="1" x14ac:dyDescent="0.25">
      <c r="A11" s="20" t="s">
        <v>5</v>
      </c>
      <c r="B11" s="166"/>
      <c r="C11" s="167"/>
      <c r="F11" s="1"/>
    </row>
    <row r="12" spans="1:7" ht="18" customHeight="1" x14ac:dyDescent="0.25">
      <c r="A12" s="20" t="s">
        <v>6</v>
      </c>
      <c r="B12" s="166"/>
      <c r="C12" s="167"/>
      <c r="E12" s="176" t="s">
        <v>54</v>
      </c>
      <c r="F12" s="176"/>
      <c r="G12" s="22" t="s">
        <v>55</v>
      </c>
    </row>
    <row r="13" spans="1:7" ht="18" customHeight="1" x14ac:dyDescent="0.25">
      <c r="A13" s="20" t="s">
        <v>8</v>
      </c>
      <c r="B13" s="166"/>
      <c r="C13" s="167"/>
      <c r="E13" s="176"/>
      <c r="F13" s="176"/>
      <c r="G13" s="21">
        <f>+G14-G15-G16-G17</f>
        <v>0</v>
      </c>
    </row>
    <row r="14" spans="1:7" ht="18" customHeight="1" x14ac:dyDescent="0.25">
      <c r="A14" s="20" t="s">
        <v>9</v>
      </c>
      <c r="B14" s="166"/>
      <c r="C14" s="167"/>
      <c r="E14" s="3" t="s">
        <v>12</v>
      </c>
      <c r="G14" s="6">
        <v>0</v>
      </c>
    </row>
    <row r="15" spans="1:7" ht="18" customHeight="1" x14ac:dyDescent="0.25">
      <c r="A15" s="20" t="s">
        <v>18</v>
      </c>
      <c r="B15" s="166"/>
      <c r="C15" s="167"/>
      <c r="E15" s="3" t="s">
        <v>37</v>
      </c>
      <c r="G15" s="6">
        <v>0</v>
      </c>
    </row>
    <row r="16" spans="1:7" ht="18" customHeight="1" x14ac:dyDescent="0.25">
      <c r="A16" s="20" t="s">
        <v>19</v>
      </c>
      <c r="B16" s="166"/>
      <c r="C16" s="167"/>
      <c r="E16" s="3" t="s">
        <v>38</v>
      </c>
      <c r="G16" s="6">
        <v>0</v>
      </c>
    </row>
    <row r="17" spans="1:13" ht="18" customHeight="1" thickBot="1" x14ac:dyDescent="0.3">
      <c r="A17" s="20" t="s">
        <v>20</v>
      </c>
      <c r="B17" s="166"/>
      <c r="C17" s="167"/>
      <c r="E17" s="24" t="s">
        <v>39</v>
      </c>
      <c r="F17" s="24"/>
      <c r="G17" s="25">
        <v>0</v>
      </c>
    </row>
    <row r="18" spans="1:13" ht="18" customHeight="1" x14ac:dyDescent="0.25">
      <c r="E18" s="3" t="s">
        <v>121</v>
      </c>
      <c r="G18" s="6">
        <v>0</v>
      </c>
    </row>
    <row r="19" spans="1:13" ht="18" customHeight="1" x14ac:dyDescent="0.25">
      <c r="E19" s="3" t="s">
        <v>40</v>
      </c>
      <c r="G19" s="6">
        <v>0</v>
      </c>
    </row>
    <row r="20" spans="1:13" ht="8.25" customHeight="1" x14ac:dyDescent="0.25">
      <c r="D20" s="3"/>
      <c r="E20" s="3"/>
      <c r="F20" s="1"/>
    </row>
    <row r="21" spans="1:13" ht="33" customHeight="1" x14ac:dyDescent="0.25">
      <c r="A21" s="159" t="s">
        <v>11</v>
      </c>
      <c r="B21" s="159"/>
      <c r="C21" s="162" t="s">
        <v>108</v>
      </c>
      <c r="D21" s="162" t="s">
        <v>114</v>
      </c>
      <c r="E21" s="23" t="s">
        <v>21</v>
      </c>
      <c r="F21" s="160" t="s">
        <v>27</v>
      </c>
      <c r="G21" s="161"/>
    </row>
    <row r="22" spans="1:13" ht="17.25" customHeight="1" x14ac:dyDescent="0.25">
      <c r="A22" s="159"/>
      <c r="B22" s="159"/>
      <c r="C22" s="162"/>
      <c r="D22" s="162"/>
      <c r="E22" s="21" t="s">
        <v>31</v>
      </c>
      <c r="F22" s="16" t="s">
        <v>28</v>
      </c>
      <c r="G22" s="11" t="s">
        <v>29</v>
      </c>
    </row>
    <row r="23" spans="1:13" ht="18" customHeight="1" x14ac:dyDescent="0.25">
      <c r="A23" s="41" t="s">
        <v>13</v>
      </c>
      <c r="B23" s="83"/>
      <c r="C23" s="56">
        <v>0</v>
      </c>
      <c r="D23" s="17" t="s">
        <v>56</v>
      </c>
      <c r="E23" s="18">
        <f>+C23*5</f>
        <v>0</v>
      </c>
      <c r="F23" s="13">
        <v>5</v>
      </c>
      <c r="G23" s="14">
        <v>0</v>
      </c>
    </row>
    <row r="24" spans="1:13" ht="18" customHeight="1" x14ac:dyDescent="0.25">
      <c r="A24" s="42" t="s">
        <v>22</v>
      </c>
      <c r="B24" s="84"/>
      <c r="C24" s="115">
        <v>0</v>
      </c>
      <c r="D24" s="53">
        <f>'State License'!G43</f>
        <v>0</v>
      </c>
      <c r="E24" s="12">
        <f>SUM(C24*6)+(D24*50)</f>
        <v>0</v>
      </c>
      <c r="F24" s="13">
        <v>6</v>
      </c>
      <c r="G24" s="14">
        <v>50</v>
      </c>
    </row>
    <row r="25" spans="1:13" ht="18" customHeight="1" x14ac:dyDescent="0.25">
      <c r="A25" s="42" t="s">
        <v>17</v>
      </c>
      <c r="B25" s="43"/>
      <c r="C25" s="115">
        <v>0</v>
      </c>
      <c r="D25" s="53">
        <f>'National License'!G45</f>
        <v>0</v>
      </c>
      <c r="E25" s="12">
        <f>SUM(C25*16)+(D25*500)</f>
        <v>0</v>
      </c>
      <c r="F25" s="13">
        <v>16</v>
      </c>
      <c r="G25" s="14">
        <v>500</v>
      </c>
    </row>
    <row r="26" spans="1:13" ht="18" customHeight="1" x14ac:dyDescent="0.25">
      <c r="A26" s="42" t="s">
        <v>14</v>
      </c>
      <c r="B26" s="43"/>
      <c r="C26" s="115">
        <v>0</v>
      </c>
      <c r="D26" s="53">
        <f>'National License'!H45</f>
        <v>0</v>
      </c>
      <c r="E26" s="12">
        <f>SUM(C26*14)+(D26*250)</f>
        <v>0</v>
      </c>
      <c r="F26" s="13">
        <v>14</v>
      </c>
      <c r="G26" s="14">
        <v>250</v>
      </c>
    </row>
    <row r="27" spans="1:13" ht="18" customHeight="1" x14ac:dyDescent="0.25">
      <c r="A27" s="42" t="s">
        <v>15</v>
      </c>
      <c r="B27" s="43"/>
      <c r="C27" s="115">
        <v>0</v>
      </c>
      <c r="D27" s="53">
        <f>'National License'!I45</f>
        <v>0</v>
      </c>
      <c r="E27" s="12">
        <f>SUM(C27*12)+(D27*200)</f>
        <v>0</v>
      </c>
      <c r="F27" s="13">
        <v>12</v>
      </c>
      <c r="G27" s="14">
        <v>200</v>
      </c>
    </row>
    <row r="28" spans="1:13" ht="18" customHeight="1" x14ac:dyDescent="0.25">
      <c r="A28" s="42" t="s">
        <v>16</v>
      </c>
      <c r="B28" s="43"/>
      <c r="C28" s="115">
        <v>0</v>
      </c>
      <c r="D28" s="53">
        <f>'National License'!J45</f>
        <v>0</v>
      </c>
      <c r="E28" s="12">
        <f>SUM(C28*10)+(D28*150)</f>
        <v>0</v>
      </c>
      <c r="F28" s="13">
        <v>10</v>
      </c>
      <c r="G28" s="14">
        <v>150</v>
      </c>
    </row>
    <row r="29" spans="1:13" ht="18" customHeight="1" x14ac:dyDescent="0.25">
      <c r="A29" s="42" t="s">
        <v>133</v>
      </c>
      <c r="B29" s="43"/>
      <c r="C29" s="115">
        <v>0</v>
      </c>
      <c r="D29" s="53">
        <f>'National License (2)'!G45</f>
        <v>0</v>
      </c>
      <c r="E29" s="12">
        <f>SUM(C29*8)+(D29*100)</f>
        <v>0</v>
      </c>
      <c r="F29" s="13">
        <v>8</v>
      </c>
      <c r="G29" s="14">
        <v>100</v>
      </c>
    </row>
    <row r="30" spans="1:13" ht="18" customHeight="1" x14ac:dyDescent="0.25">
      <c r="A30" s="42" t="s">
        <v>136</v>
      </c>
      <c r="B30" s="43"/>
      <c r="C30" s="115">
        <v>0</v>
      </c>
      <c r="D30" s="53">
        <f>'National License (2)'!H45</f>
        <v>0</v>
      </c>
      <c r="E30" s="12">
        <f>SUM(C30*7)+(D30*50)</f>
        <v>0</v>
      </c>
      <c r="F30" s="13">
        <v>7</v>
      </c>
      <c r="G30" s="14">
        <v>50</v>
      </c>
    </row>
    <row r="31" spans="1:13" ht="18" customHeight="1" x14ac:dyDescent="0.25">
      <c r="A31" s="42" t="s">
        <v>134</v>
      </c>
      <c r="B31" s="43"/>
      <c r="C31" s="115">
        <v>0</v>
      </c>
      <c r="D31" s="53">
        <f>'National License (2)'!I45</f>
        <v>0</v>
      </c>
      <c r="E31" s="12">
        <f>SUM(C31*8)+(D31*75)</f>
        <v>0</v>
      </c>
      <c r="F31" s="13">
        <v>8</v>
      </c>
      <c r="G31" s="14">
        <v>75</v>
      </c>
      <c r="M31" s="3" t="s">
        <v>111</v>
      </c>
    </row>
    <row r="32" spans="1:13" ht="18" customHeight="1" thickBot="1" x14ac:dyDescent="0.3">
      <c r="A32" s="44" t="s">
        <v>135</v>
      </c>
      <c r="B32" s="45"/>
      <c r="C32" s="116">
        <v>0</v>
      </c>
      <c r="D32" s="54">
        <f>'National License (2)'!J45</f>
        <v>0</v>
      </c>
      <c r="E32" s="15">
        <f>SUM(C32*7)+(D32*50)</f>
        <v>0</v>
      </c>
      <c r="F32" s="13">
        <v>7</v>
      </c>
      <c r="G32" s="14">
        <v>50</v>
      </c>
      <c r="M32" s="3" t="s">
        <v>112</v>
      </c>
    </row>
    <row r="33" spans="1:7" ht="18" customHeight="1" x14ac:dyDescent="0.25">
      <c r="B33" s="4" t="s">
        <v>35</v>
      </c>
      <c r="C33" s="2">
        <f>SUM(C23:C32)</f>
        <v>0</v>
      </c>
      <c r="D33" s="2">
        <f>SUM(D23:D32)</f>
        <v>0</v>
      </c>
      <c r="E33" s="5">
        <f>SUM(E23:E32)</f>
        <v>0</v>
      </c>
      <c r="F33" s="1"/>
    </row>
    <row r="34" spans="1:7" ht="9.75" customHeight="1" x14ac:dyDescent="0.25"/>
    <row r="35" spans="1:7" s="1" customFormat="1" ht="21" customHeight="1" x14ac:dyDescent="0.25">
      <c r="A35" s="159" t="s">
        <v>138</v>
      </c>
      <c r="B35" s="159"/>
      <c r="C35" s="141" t="s">
        <v>122</v>
      </c>
    </row>
    <row r="36" spans="1:7" ht="18" customHeight="1" x14ac:dyDescent="0.25">
      <c r="A36" s="165" t="s">
        <v>123</v>
      </c>
      <c r="B36" s="165"/>
      <c r="C36" s="152">
        <v>0</v>
      </c>
      <c r="F36" s="1"/>
      <c r="G36" s="1"/>
    </row>
    <row r="37" spans="1:7" ht="18" customHeight="1" x14ac:dyDescent="0.25">
      <c r="A37" s="165" t="s">
        <v>137</v>
      </c>
      <c r="B37" s="165"/>
      <c r="C37" s="152">
        <v>0</v>
      </c>
      <c r="F37" s="1"/>
      <c r="G37" s="1"/>
    </row>
    <row r="38" spans="1:7" ht="10.5" customHeight="1" x14ac:dyDescent="0.25"/>
    <row r="39" spans="1:7" s="1" customFormat="1" ht="21" customHeight="1" x14ac:dyDescent="0.25">
      <c r="A39" s="159" t="s">
        <v>124</v>
      </c>
      <c r="B39" s="159"/>
      <c r="C39" s="46" t="s">
        <v>22</v>
      </c>
      <c r="D39" s="46" t="s">
        <v>32</v>
      </c>
      <c r="E39" s="46" t="s">
        <v>33</v>
      </c>
      <c r="F39" s="46" t="s">
        <v>34</v>
      </c>
      <c r="G39" s="55" t="s">
        <v>36</v>
      </c>
    </row>
    <row r="40" spans="1:7" ht="18" customHeight="1" x14ac:dyDescent="0.25">
      <c r="A40" s="38" t="s">
        <v>73</v>
      </c>
      <c r="B40" s="37"/>
      <c r="C40" s="57">
        <v>0</v>
      </c>
      <c r="D40" s="57">
        <v>0</v>
      </c>
      <c r="E40" s="57">
        <v>0</v>
      </c>
      <c r="F40" s="57">
        <v>0</v>
      </c>
      <c r="G40" s="58">
        <f>SUM(C40:F40)</f>
        <v>0</v>
      </c>
    </row>
    <row r="41" spans="1:7" ht="18" customHeight="1" x14ac:dyDescent="0.25">
      <c r="A41" s="38" t="s">
        <v>72</v>
      </c>
      <c r="B41" s="37"/>
      <c r="C41" s="57">
        <v>0</v>
      </c>
      <c r="D41" s="57">
        <v>0</v>
      </c>
      <c r="E41" s="57">
        <v>0</v>
      </c>
      <c r="F41" s="57">
        <v>0</v>
      </c>
      <c r="G41" s="58">
        <f t="shared" ref="G41:G47" si="0">SUM(C41:F41)</f>
        <v>0</v>
      </c>
    </row>
    <row r="42" spans="1:7" ht="18" customHeight="1" x14ac:dyDescent="0.25">
      <c r="A42" s="38" t="s">
        <v>71</v>
      </c>
      <c r="B42" s="37"/>
      <c r="C42" s="57">
        <v>0</v>
      </c>
      <c r="D42" s="57">
        <v>0</v>
      </c>
      <c r="E42" s="57">
        <v>0</v>
      </c>
      <c r="F42" s="57">
        <v>0</v>
      </c>
      <c r="G42" s="58">
        <f t="shared" si="0"/>
        <v>0</v>
      </c>
    </row>
    <row r="43" spans="1:7" ht="18" customHeight="1" x14ac:dyDescent="0.25">
      <c r="A43" s="38" t="s">
        <v>75</v>
      </c>
      <c r="B43" s="37"/>
      <c r="C43" s="57">
        <v>0</v>
      </c>
      <c r="D43" s="57">
        <v>0</v>
      </c>
      <c r="E43" s="57">
        <v>0</v>
      </c>
      <c r="F43" s="57">
        <v>0</v>
      </c>
      <c r="G43" s="58">
        <f t="shared" si="0"/>
        <v>0</v>
      </c>
    </row>
    <row r="44" spans="1:7" ht="18" customHeight="1" x14ac:dyDescent="0.25">
      <c r="A44" s="38" t="s">
        <v>70</v>
      </c>
      <c r="B44" s="37"/>
      <c r="C44" s="57">
        <v>0</v>
      </c>
      <c r="D44" s="57">
        <v>0</v>
      </c>
      <c r="E44" s="57">
        <v>0</v>
      </c>
      <c r="F44" s="57">
        <v>0</v>
      </c>
      <c r="G44" s="58">
        <f t="shared" si="0"/>
        <v>0</v>
      </c>
    </row>
    <row r="45" spans="1:7" ht="18" customHeight="1" x14ac:dyDescent="0.25">
      <c r="A45" s="38" t="s">
        <v>69</v>
      </c>
      <c r="B45" s="37"/>
      <c r="C45" s="57">
        <v>0</v>
      </c>
      <c r="D45" s="57">
        <v>0</v>
      </c>
      <c r="E45" s="57">
        <v>0</v>
      </c>
      <c r="F45" s="57">
        <v>0</v>
      </c>
      <c r="G45" s="58">
        <f t="shared" si="0"/>
        <v>0</v>
      </c>
    </row>
    <row r="46" spans="1:7" ht="18" customHeight="1" x14ac:dyDescent="0.25">
      <c r="A46" s="38" t="s">
        <v>68</v>
      </c>
      <c r="B46" s="37"/>
      <c r="C46" s="57">
        <v>0</v>
      </c>
      <c r="D46" s="57">
        <v>0</v>
      </c>
      <c r="E46" s="57">
        <v>0</v>
      </c>
      <c r="F46" s="57">
        <v>0</v>
      </c>
      <c r="G46" s="58">
        <f t="shared" si="0"/>
        <v>0</v>
      </c>
    </row>
    <row r="47" spans="1:7" ht="18" customHeight="1" thickBot="1" x14ac:dyDescent="0.3">
      <c r="A47" s="39" t="s">
        <v>74</v>
      </c>
      <c r="B47" s="40"/>
      <c r="C47" s="59">
        <v>0</v>
      </c>
      <c r="D47" s="59">
        <v>0</v>
      </c>
      <c r="E47" s="59">
        <v>0</v>
      </c>
      <c r="F47" s="59">
        <v>0</v>
      </c>
      <c r="G47" s="60">
        <f t="shared" si="0"/>
        <v>0</v>
      </c>
    </row>
    <row r="48" spans="1:7" ht="18" customHeight="1" x14ac:dyDescent="0.25">
      <c r="A48" s="4"/>
      <c r="B48" s="4" t="s">
        <v>35</v>
      </c>
      <c r="C48" s="5">
        <f>SUM(C40:C47)</f>
        <v>0</v>
      </c>
      <c r="D48" s="5">
        <f>SUM(D40:D47)</f>
        <v>0</v>
      </c>
      <c r="E48" s="5">
        <f t="shared" ref="E48:G48" si="1">SUM(E40:E47)</f>
        <v>0</v>
      </c>
      <c r="F48" s="5">
        <f t="shared" si="1"/>
        <v>0</v>
      </c>
      <c r="G48" s="5">
        <f t="shared" si="1"/>
        <v>0</v>
      </c>
    </row>
    <row r="49" spans="1:7" ht="15.75" thickBot="1" x14ac:dyDescent="0.3"/>
    <row r="50" spans="1:7" s="1" customFormat="1" ht="21" customHeight="1" thickBot="1" x14ac:dyDescent="0.3">
      <c r="A50" s="157" t="s">
        <v>41</v>
      </c>
      <c r="B50" s="158"/>
      <c r="C50" s="153" t="s">
        <v>113</v>
      </c>
      <c r="D50" s="154"/>
      <c r="E50" s="163" t="s">
        <v>46</v>
      </c>
      <c r="F50" s="163"/>
      <c r="G50" s="164"/>
    </row>
    <row r="51" spans="1:7" ht="21" customHeight="1" thickBot="1" x14ac:dyDescent="0.3">
      <c r="A51" s="147" t="s">
        <v>42</v>
      </c>
      <c r="B51" s="148">
        <f>SUM(C23*5)+(C24*6)+(C25*16)+(C26*14)+(C27*12)+(C28*10)+(C29*8)+(C30*7)+(C31*8)+(C32*7)</f>
        <v>0</v>
      </c>
      <c r="C51" s="155"/>
      <c r="D51" s="156"/>
      <c r="E51" s="105" t="s">
        <v>49</v>
      </c>
      <c r="F51" s="31"/>
      <c r="G51" s="32"/>
    </row>
    <row r="52" spans="1:7" ht="21" customHeight="1" x14ac:dyDescent="0.25">
      <c r="A52" s="47" t="s">
        <v>43</v>
      </c>
      <c r="B52" s="103">
        <f>SUM(D24*50)+(D25*500)+(D26*250)+(D27*200)+(D28*150)+(D29*100)+(D30*50)+(D31*75)+(D32*50)</f>
        <v>0</v>
      </c>
      <c r="C52" s="145">
        <f>+C55/3</f>
        <v>0</v>
      </c>
      <c r="D52" s="146" t="s">
        <v>97</v>
      </c>
      <c r="E52" s="169" t="s">
        <v>119</v>
      </c>
      <c r="F52" s="33" t="s">
        <v>47</v>
      </c>
      <c r="G52" s="34"/>
    </row>
    <row r="53" spans="1:7" ht="21" customHeight="1" x14ac:dyDescent="0.25">
      <c r="A53" s="47" t="s">
        <v>139</v>
      </c>
      <c r="B53" s="104">
        <f>+C36+C37</f>
        <v>0</v>
      </c>
      <c r="C53" s="111">
        <f>+C55/3</f>
        <v>0</v>
      </c>
      <c r="D53" s="112" t="s">
        <v>98</v>
      </c>
      <c r="E53" s="169"/>
      <c r="F53" s="33" t="s">
        <v>94</v>
      </c>
      <c r="G53" s="34"/>
    </row>
    <row r="54" spans="1:7" ht="21" customHeight="1" x14ac:dyDescent="0.25">
      <c r="A54" s="143" t="s">
        <v>44</v>
      </c>
      <c r="B54" s="144">
        <f>G48</f>
        <v>0</v>
      </c>
      <c r="C54" s="111">
        <f>+C55/3</f>
        <v>0</v>
      </c>
      <c r="D54" s="112" t="s">
        <v>99</v>
      </c>
      <c r="E54" s="142"/>
      <c r="F54" s="33"/>
      <c r="G54" s="34"/>
    </row>
    <row r="55" spans="1:7" ht="21" customHeight="1" thickBot="1" x14ac:dyDescent="0.3">
      <c r="A55" s="133" t="s">
        <v>118</v>
      </c>
      <c r="B55" s="106">
        <v>0</v>
      </c>
      <c r="C55" s="113">
        <f>+C33*12</f>
        <v>0</v>
      </c>
      <c r="D55" s="114" t="s">
        <v>100</v>
      </c>
      <c r="E55" s="135" t="s">
        <v>48</v>
      </c>
      <c r="F55" s="136" t="s">
        <v>53</v>
      </c>
      <c r="G55" s="36"/>
    </row>
    <row r="56" spans="1:7" ht="21" customHeight="1" x14ac:dyDescent="0.25">
      <c r="A56" s="85" t="s">
        <v>109</v>
      </c>
      <c r="B56" s="19">
        <f>SUM(B51:B55)</f>
        <v>0</v>
      </c>
      <c r="E56" s="30" t="s">
        <v>50</v>
      </c>
      <c r="F56" s="31"/>
      <c r="G56" s="32"/>
    </row>
    <row r="57" spans="1:7" ht="21" customHeight="1" x14ac:dyDescent="0.25">
      <c r="A57" s="85" t="s">
        <v>110</v>
      </c>
      <c r="B57" s="102"/>
      <c r="E57" s="134" t="s">
        <v>51</v>
      </c>
      <c r="F57" s="35" t="s">
        <v>0</v>
      </c>
      <c r="G57" s="34"/>
    </row>
    <row r="58" spans="1:7" ht="18" customHeight="1" x14ac:dyDescent="0.25">
      <c r="A58" s="117" t="s">
        <v>45</v>
      </c>
      <c r="B58" s="140"/>
      <c r="E58" s="134"/>
      <c r="F58" s="35" t="s">
        <v>96</v>
      </c>
      <c r="G58" s="34"/>
    </row>
    <row r="59" spans="1:7" ht="18" customHeight="1" thickBot="1" x14ac:dyDescent="0.3">
      <c r="A59" s="63"/>
      <c r="B59" s="63"/>
      <c r="E59" s="135" t="s">
        <v>52</v>
      </c>
      <c r="F59" s="7" t="s">
        <v>0</v>
      </c>
      <c r="G59" s="36"/>
    </row>
    <row r="60" spans="1:7" ht="18" customHeight="1" thickBot="1" x14ac:dyDescent="0.3">
      <c r="A60" s="63"/>
      <c r="B60" s="63"/>
      <c r="E60" s="137" t="s">
        <v>120</v>
      </c>
      <c r="F60" s="138" t="s">
        <v>95</v>
      </c>
      <c r="G60" s="139"/>
    </row>
    <row r="61" spans="1:7" x14ac:dyDescent="0.25">
      <c r="A61" s="63"/>
      <c r="B61" s="63"/>
    </row>
    <row r="62" spans="1:7" x14ac:dyDescent="0.25">
      <c r="A62" s="63"/>
      <c r="B62" s="63"/>
    </row>
  </sheetData>
  <sheetProtection password="CC2F" sheet="1" objects="1" scenarios="1" selectLockedCells="1"/>
  <sortState ref="A38:A45">
    <sortCondition ref="A38"/>
  </sortState>
  <mergeCells count="33">
    <mergeCell ref="E52:E53"/>
    <mergeCell ref="A1:G1"/>
    <mergeCell ref="A2:G2"/>
    <mergeCell ref="A6:C6"/>
    <mergeCell ref="E6:G6"/>
    <mergeCell ref="B7:C7"/>
    <mergeCell ref="F7:G7"/>
    <mergeCell ref="F4:G4"/>
    <mergeCell ref="E12:F13"/>
    <mergeCell ref="B13:C13"/>
    <mergeCell ref="B14:C14"/>
    <mergeCell ref="B15:C15"/>
    <mergeCell ref="B8:C8"/>
    <mergeCell ref="F8:G8"/>
    <mergeCell ref="B9:C9"/>
    <mergeCell ref="F9:G9"/>
    <mergeCell ref="B10:C10"/>
    <mergeCell ref="F10:G10"/>
    <mergeCell ref="B16:C16"/>
    <mergeCell ref="B17:C17"/>
    <mergeCell ref="C21:C22"/>
    <mergeCell ref="B11:C11"/>
    <mergeCell ref="B12:C12"/>
    <mergeCell ref="C50:D51"/>
    <mergeCell ref="A50:B50"/>
    <mergeCell ref="A21:B22"/>
    <mergeCell ref="A39:B39"/>
    <mergeCell ref="F21:G21"/>
    <mergeCell ref="D21:D22"/>
    <mergeCell ref="E50:G50"/>
    <mergeCell ref="A35:B35"/>
    <mergeCell ref="A36:B36"/>
    <mergeCell ref="A37:B37"/>
  </mergeCells>
  <hyperlinks>
    <hyperlink ref="F53" r:id="rId1" display="www.CentralCDC.org/RegistrationFees.html" xr:uid="{00000000-0004-0000-0000-000000000000}"/>
    <hyperlink ref="F52" r:id="rId2" xr:uid="{00000000-0004-0000-0000-000001000000}"/>
    <hyperlink ref="F56" r:id="rId3" display="TWillis@CentralCDC.org " xr:uid="{00000000-0004-0000-0000-000002000000}"/>
    <hyperlink ref="F55" r:id="rId4" display="www.CentralCDC.org/RegistrationFees.html" xr:uid="{00000000-0004-0000-0000-000003000000}"/>
    <hyperlink ref="F60" r:id="rId5" xr:uid="{00000000-0004-0000-0000-000004000000}"/>
  </hyperlinks>
  <printOptions horizontalCentered="1"/>
  <pageMargins left="0.5" right="0.5" top="0.5" bottom="0.75" header="0.3" footer="0.3"/>
  <pageSetup scale="67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9" name="Drop Down 2">
              <controlPr defaultSize="0" autoLine="0" autoPict="0">
                <anchor moveWithCells="1">
                  <from>
                    <xdr:col>1</xdr:col>
                    <xdr:colOff>66675</xdr:colOff>
                    <xdr:row>56</xdr:row>
                    <xdr:rowOff>38100</xdr:rowOff>
                  </from>
                  <to>
                    <xdr:col>1</xdr:col>
                    <xdr:colOff>1914525</xdr:colOff>
                    <xdr:row>56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2060"/>
    <pageSetUpPr fitToPage="1"/>
  </sheetPr>
  <dimension ref="A1:J45"/>
  <sheetViews>
    <sheetView showGridLines="0" topLeftCell="A2" workbookViewId="0">
      <pane ySplit="13" topLeftCell="A15" activePane="bottomLeft" state="frozen"/>
      <selection activeCell="B55" sqref="B55"/>
      <selection pane="bottomLeft" activeCell="A15" sqref="A15"/>
    </sheetView>
  </sheetViews>
  <sheetFormatPr defaultRowHeight="15" x14ac:dyDescent="0.25"/>
  <cols>
    <col min="1" max="1" width="15" style="63" customWidth="1"/>
    <col min="2" max="2" width="29.140625" style="63" customWidth="1"/>
    <col min="3" max="3" width="15.7109375" style="63" customWidth="1"/>
    <col min="4" max="4" width="15.7109375" style="8" customWidth="1"/>
    <col min="5" max="5" width="19.28515625" style="8" customWidth="1"/>
    <col min="6" max="6" width="12.28515625" style="8" customWidth="1"/>
    <col min="7" max="10" width="12.28515625" style="63" customWidth="1"/>
    <col min="11" max="16384" width="9.140625" style="63"/>
  </cols>
  <sheetData>
    <row r="1" spans="1:10" ht="2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.75" thickBot="1" x14ac:dyDescent="0.3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customHeight="1" thickBot="1" x14ac:dyDescent="0.3">
      <c r="A3" s="194" t="s">
        <v>63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s="92" customFormat="1" ht="17.25" x14ac:dyDescent="0.25">
      <c r="A5" s="88" t="s">
        <v>89</v>
      </c>
      <c r="B5" s="82" t="str">
        <f>Summary!B4</f>
        <v>FALL 2018</v>
      </c>
      <c r="C5" s="89"/>
      <c r="D5" s="90"/>
      <c r="E5" s="91" t="s">
        <v>93</v>
      </c>
      <c r="F5" s="91"/>
      <c r="G5" s="181">
        <f>Summary!F4</f>
        <v>0</v>
      </c>
      <c r="H5" s="181"/>
    </row>
    <row r="7" spans="1:10" ht="21.75" customHeight="1" x14ac:dyDescent="0.25">
      <c r="A7" s="172" t="s">
        <v>10</v>
      </c>
      <c r="B7" s="172"/>
      <c r="C7" s="172"/>
      <c r="E7" s="184" t="s">
        <v>23</v>
      </c>
      <c r="F7" s="185"/>
      <c r="G7" s="185"/>
      <c r="H7" s="185"/>
    </row>
    <row r="8" spans="1:10" ht="18" customHeight="1" x14ac:dyDescent="0.25">
      <c r="A8" s="64" t="s">
        <v>62</v>
      </c>
      <c r="B8" s="182">
        <f>Summary!B7</f>
        <v>0</v>
      </c>
      <c r="C8" s="183"/>
      <c r="E8" s="65" t="s">
        <v>24</v>
      </c>
      <c r="F8" s="186">
        <f>Summary!F7</f>
        <v>0</v>
      </c>
      <c r="G8" s="187"/>
      <c r="H8" s="187"/>
    </row>
    <row r="9" spans="1:10" ht="18" customHeight="1" x14ac:dyDescent="0.25">
      <c r="A9" s="64" t="s">
        <v>30</v>
      </c>
      <c r="B9" s="182">
        <f>Summary!B8</f>
        <v>0</v>
      </c>
      <c r="C9" s="183"/>
      <c r="E9" s="68" t="s">
        <v>26</v>
      </c>
      <c r="F9" s="192">
        <f>Summary!F9</f>
        <v>0</v>
      </c>
      <c r="G9" s="193"/>
      <c r="H9" s="193"/>
    </row>
    <row r="10" spans="1:10" ht="18" customHeight="1" thickBot="1" x14ac:dyDescent="0.3">
      <c r="A10" s="69"/>
      <c r="B10" s="69"/>
      <c r="C10" s="69"/>
      <c r="D10" s="9"/>
      <c r="E10" s="69"/>
      <c r="F10" s="69"/>
      <c r="G10" s="69"/>
      <c r="H10" s="69"/>
      <c r="I10" s="69"/>
      <c r="J10" s="69"/>
    </row>
    <row r="11" spans="1:10" ht="18" customHeight="1" x14ac:dyDescent="0.25">
      <c r="A11" s="201" t="s">
        <v>101</v>
      </c>
      <c r="B11" s="201"/>
      <c r="C11" s="201"/>
      <c r="D11" s="201"/>
      <c r="E11" s="202"/>
      <c r="F11" s="197" t="s">
        <v>105</v>
      </c>
      <c r="G11" s="198"/>
      <c r="H11" s="198"/>
      <c r="I11" s="198"/>
      <c r="J11" s="198"/>
    </row>
    <row r="12" spans="1:10" ht="18" customHeight="1" x14ac:dyDescent="0.25">
      <c r="A12" s="203"/>
      <c r="B12" s="203"/>
      <c r="C12" s="203"/>
      <c r="D12" s="203"/>
      <c r="E12" s="204"/>
      <c r="F12" s="199"/>
      <c r="G12" s="200"/>
      <c r="H12" s="200"/>
      <c r="I12" s="200"/>
      <c r="J12" s="200"/>
    </row>
    <row r="13" spans="1:10" ht="33" customHeight="1" x14ac:dyDescent="0.25">
      <c r="A13" s="207" t="s">
        <v>104</v>
      </c>
      <c r="B13" s="205" t="s">
        <v>59</v>
      </c>
      <c r="C13" s="209" t="s">
        <v>61</v>
      </c>
      <c r="D13" s="209"/>
      <c r="E13" s="188" t="s">
        <v>106</v>
      </c>
      <c r="F13" s="195" t="s">
        <v>102</v>
      </c>
      <c r="G13" s="190" t="s">
        <v>67</v>
      </c>
      <c r="H13" s="191"/>
      <c r="I13" s="191"/>
      <c r="J13" s="191"/>
    </row>
    <row r="14" spans="1:10" ht="33.75" customHeight="1" x14ac:dyDescent="0.25">
      <c r="A14" s="208"/>
      <c r="B14" s="206"/>
      <c r="C14" s="189"/>
      <c r="D14" s="189"/>
      <c r="E14" s="189"/>
      <c r="F14" s="196"/>
      <c r="G14" s="107" t="s">
        <v>65</v>
      </c>
      <c r="H14" s="94" t="s">
        <v>125</v>
      </c>
      <c r="I14" s="94" t="s">
        <v>126</v>
      </c>
      <c r="J14" s="94" t="s">
        <v>127</v>
      </c>
    </row>
    <row r="15" spans="1:10" ht="21" customHeight="1" x14ac:dyDescent="0.25">
      <c r="A15" s="131"/>
      <c r="B15" s="122"/>
      <c r="C15" s="177"/>
      <c r="D15" s="178"/>
      <c r="E15" s="125"/>
      <c r="F15" s="49"/>
      <c r="G15" s="50"/>
      <c r="H15" s="50"/>
      <c r="I15" s="50"/>
      <c r="J15" s="50"/>
    </row>
    <row r="16" spans="1:10" ht="21" customHeight="1" x14ac:dyDescent="0.25">
      <c r="A16" s="130"/>
      <c r="B16" s="122"/>
      <c r="C16" s="177"/>
      <c r="D16" s="178"/>
      <c r="E16" s="125"/>
      <c r="F16" s="49"/>
      <c r="G16" s="50"/>
      <c r="H16" s="50"/>
      <c r="I16" s="50"/>
      <c r="J16" s="50"/>
    </row>
    <row r="17" spans="1:10" ht="21" customHeight="1" x14ac:dyDescent="0.25">
      <c r="A17" s="130"/>
      <c r="B17" s="122"/>
      <c r="C17" s="177"/>
      <c r="D17" s="178"/>
      <c r="E17" s="125"/>
      <c r="F17" s="49"/>
      <c r="G17" s="50"/>
      <c r="H17" s="50"/>
      <c r="I17" s="50"/>
      <c r="J17" s="50"/>
    </row>
    <row r="18" spans="1:10" ht="21" customHeight="1" x14ac:dyDescent="0.25">
      <c r="A18" s="130"/>
      <c r="B18" s="122"/>
      <c r="C18" s="177"/>
      <c r="D18" s="178"/>
      <c r="E18" s="125"/>
      <c r="F18" s="49"/>
      <c r="G18" s="50"/>
      <c r="H18" s="50"/>
      <c r="I18" s="50"/>
      <c r="J18" s="50"/>
    </row>
    <row r="19" spans="1:10" ht="21" customHeight="1" x14ac:dyDescent="0.25">
      <c r="A19" s="130"/>
      <c r="B19" s="122"/>
      <c r="C19" s="177"/>
      <c r="D19" s="178"/>
      <c r="E19" s="125"/>
      <c r="F19" s="49"/>
      <c r="G19" s="50"/>
      <c r="H19" s="50"/>
      <c r="I19" s="50"/>
      <c r="J19" s="50"/>
    </row>
    <row r="20" spans="1:10" ht="21" customHeight="1" x14ac:dyDescent="0.25">
      <c r="A20" s="130"/>
      <c r="B20" s="122"/>
      <c r="C20" s="177"/>
      <c r="D20" s="178"/>
      <c r="E20" s="125"/>
      <c r="F20" s="49"/>
      <c r="G20" s="50"/>
      <c r="H20" s="50"/>
      <c r="I20" s="50"/>
      <c r="J20" s="50"/>
    </row>
    <row r="21" spans="1:10" ht="21" customHeight="1" x14ac:dyDescent="0.25">
      <c r="A21" s="130"/>
      <c r="B21" s="122"/>
      <c r="C21" s="177"/>
      <c r="D21" s="178"/>
      <c r="E21" s="125"/>
      <c r="F21" s="49"/>
      <c r="G21" s="50"/>
      <c r="H21" s="50"/>
      <c r="I21" s="50"/>
      <c r="J21" s="50"/>
    </row>
    <row r="22" spans="1:10" ht="21" customHeight="1" x14ac:dyDescent="0.25">
      <c r="A22" s="130"/>
      <c r="B22" s="122"/>
      <c r="C22" s="177"/>
      <c r="D22" s="178"/>
      <c r="E22" s="125"/>
      <c r="F22" s="49"/>
      <c r="G22" s="50"/>
      <c r="H22" s="50"/>
      <c r="I22" s="50"/>
      <c r="J22" s="50"/>
    </row>
    <row r="23" spans="1:10" ht="21" customHeight="1" x14ac:dyDescent="0.25">
      <c r="A23" s="131"/>
      <c r="B23" s="122"/>
      <c r="C23" s="177"/>
      <c r="D23" s="178"/>
      <c r="E23" s="125"/>
      <c r="F23" s="49"/>
      <c r="G23" s="50"/>
      <c r="H23" s="50"/>
      <c r="I23" s="50"/>
      <c r="J23" s="50"/>
    </row>
    <row r="24" spans="1:10" ht="21" customHeight="1" x14ac:dyDescent="0.25">
      <c r="A24" s="131"/>
      <c r="B24" s="122"/>
      <c r="C24" s="177"/>
      <c r="D24" s="178"/>
      <c r="E24" s="125"/>
      <c r="F24" s="49"/>
      <c r="G24" s="50"/>
      <c r="H24" s="50"/>
      <c r="I24" s="50"/>
      <c r="J24" s="50"/>
    </row>
    <row r="25" spans="1:10" ht="21" customHeight="1" x14ac:dyDescent="0.25">
      <c r="A25" s="130"/>
      <c r="B25" s="122"/>
      <c r="C25" s="177"/>
      <c r="D25" s="178"/>
      <c r="E25" s="125"/>
      <c r="F25" s="49"/>
      <c r="G25" s="50"/>
      <c r="H25" s="50"/>
      <c r="I25" s="50"/>
      <c r="J25" s="50"/>
    </row>
    <row r="26" spans="1:10" ht="21" customHeight="1" x14ac:dyDescent="0.25">
      <c r="A26" s="130"/>
      <c r="B26" s="122"/>
      <c r="C26" s="177"/>
      <c r="D26" s="178"/>
      <c r="E26" s="125"/>
      <c r="F26" s="49"/>
      <c r="G26" s="50"/>
      <c r="H26" s="50"/>
      <c r="I26" s="50"/>
      <c r="J26" s="50"/>
    </row>
    <row r="27" spans="1:10" ht="21" customHeight="1" x14ac:dyDescent="0.25">
      <c r="A27" s="130"/>
      <c r="B27" s="122"/>
      <c r="C27" s="177"/>
      <c r="D27" s="178"/>
      <c r="E27" s="125"/>
      <c r="F27" s="49"/>
      <c r="G27" s="50"/>
      <c r="H27" s="50"/>
      <c r="I27" s="50"/>
      <c r="J27" s="50"/>
    </row>
    <row r="28" spans="1:10" ht="21" customHeight="1" x14ac:dyDescent="0.25">
      <c r="A28" s="130"/>
      <c r="B28" s="122"/>
      <c r="C28" s="177"/>
      <c r="D28" s="178"/>
      <c r="E28" s="125"/>
      <c r="F28" s="49"/>
      <c r="G28" s="50"/>
      <c r="H28" s="50"/>
      <c r="I28" s="50"/>
      <c r="J28" s="50"/>
    </row>
    <row r="29" spans="1:10" ht="21" customHeight="1" x14ac:dyDescent="0.25">
      <c r="A29" s="130"/>
      <c r="B29" s="122"/>
      <c r="C29" s="177"/>
      <c r="D29" s="178"/>
      <c r="E29" s="125"/>
      <c r="F29" s="49"/>
      <c r="G29" s="50"/>
      <c r="H29" s="50"/>
      <c r="I29" s="50"/>
      <c r="J29" s="50"/>
    </row>
    <row r="30" spans="1:10" ht="21" customHeight="1" x14ac:dyDescent="0.25">
      <c r="A30" s="130"/>
      <c r="B30" s="122"/>
      <c r="C30" s="177"/>
      <c r="D30" s="178"/>
      <c r="E30" s="125"/>
      <c r="F30" s="49"/>
      <c r="G30" s="50"/>
      <c r="H30" s="50"/>
      <c r="I30" s="50"/>
      <c r="J30" s="50"/>
    </row>
    <row r="31" spans="1:10" ht="21" customHeight="1" x14ac:dyDescent="0.25">
      <c r="A31" s="130"/>
      <c r="B31" s="122"/>
      <c r="C31" s="177"/>
      <c r="D31" s="178"/>
      <c r="E31" s="125"/>
      <c r="F31" s="49"/>
      <c r="G31" s="50"/>
      <c r="H31" s="50"/>
      <c r="I31" s="50"/>
      <c r="J31" s="50"/>
    </row>
    <row r="32" spans="1:10" ht="21" customHeight="1" x14ac:dyDescent="0.25">
      <c r="A32" s="131"/>
      <c r="B32" s="122"/>
      <c r="C32" s="177"/>
      <c r="D32" s="178"/>
      <c r="E32" s="125"/>
      <c r="F32" s="49"/>
      <c r="G32" s="50"/>
      <c r="H32" s="50"/>
      <c r="I32" s="50"/>
      <c r="J32" s="50"/>
    </row>
    <row r="33" spans="1:10" ht="21" customHeight="1" x14ac:dyDescent="0.25">
      <c r="A33" s="130"/>
      <c r="B33" s="122"/>
      <c r="C33" s="177"/>
      <c r="D33" s="178"/>
      <c r="E33" s="125"/>
      <c r="F33" s="49"/>
      <c r="G33" s="50"/>
      <c r="H33" s="50"/>
      <c r="I33" s="50"/>
      <c r="J33" s="50"/>
    </row>
    <row r="34" spans="1:10" ht="21" customHeight="1" x14ac:dyDescent="0.25">
      <c r="A34" s="130"/>
      <c r="B34" s="122"/>
      <c r="C34" s="177"/>
      <c r="D34" s="178"/>
      <c r="E34" s="125"/>
      <c r="F34" s="49"/>
      <c r="G34" s="50"/>
      <c r="H34" s="50"/>
      <c r="I34" s="50"/>
      <c r="J34" s="50"/>
    </row>
    <row r="35" spans="1:10" ht="21" customHeight="1" x14ac:dyDescent="0.25">
      <c r="A35" s="131"/>
      <c r="B35" s="122"/>
      <c r="C35" s="177"/>
      <c r="D35" s="178"/>
      <c r="E35" s="125"/>
      <c r="F35" s="49"/>
      <c r="G35" s="50"/>
      <c r="H35" s="50"/>
      <c r="I35" s="50"/>
      <c r="J35" s="50"/>
    </row>
    <row r="36" spans="1:10" ht="21" customHeight="1" x14ac:dyDescent="0.25">
      <c r="A36" s="130"/>
      <c r="B36" s="122"/>
      <c r="C36" s="177"/>
      <c r="D36" s="178"/>
      <c r="E36" s="125"/>
      <c r="F36" s="49"/>
      <c r="G36" s="50"/>
      <c r="H36" s="50"/>
      <c r="I36" s="50"/>
      <c r="J36" s="50"/>
    </row>
    <row r="37" spans="1:10" ht="21" customHeight="1" x14ac:dyDescent="0.25">
      <c r="A37" s="130"/>
      <c r="B37" s="122"/>
      <c r="C37" s="177"/>
      <c r="D37" s="178"/>
      <c r="E37" s="125"/>
      <c r="F37" s="49"/>
      <c r="G37" s="50"/>
      <c r="H37" s="50"/>
      <c r="I37" s="50"/>
      <c r="J37" s="50"/>
    </row>
    <row r="38" spans="1:10" ht="21" customHeight="1" x14ac:dyDescent="0.25">
      <c r="A38" s="130"/>
      <c r="B38" s="122"/>
      <c r="C38" s="177"/>
      <c r="D38" s="178"/>
      <c r="E38" s="125"/>
      <c r="F38" s="49"/>
      <c r="G38" s="50"/>
      <c r="H38" s="50"/>
      <c r="I38" s="50"/>
      <c r="J38" s="50"/>
    </row>
    <row r="39" spans="1:10" ht="21" customHeight="1" x14ac:dyDescent="0.25">
      <c r="A39" s="130"/>
      <c r="B39" s="122"/>
      <c r="C39" s="177"/>
      <c r="D39" s="178"/>
      <c r="E39" s="125"/>
      <c r="F39" s="49"/>
      <c r="G39" s="50"/>
      <c r="H39" s="50"/>
      <c r="I39" s="50"/>
      <c r="J39" s="50"/>
    </row>
    <row r="40" spans="1:10" ht="21" customHeight="1" x14ac:dyDescent="0.25">
      <c r="A40" s="130"/>
      <c r="B40" s="122"/>
      <c r="C40" s="177"/>
      <c r="D40" s="178"/>
      <c r="E40" s="125"/>
      <c r="F40" s="49"/>
      <c r="G40" s="50"/>
      <c r="H40" s="50"/>
      <c r="I40" s="50"/>
      <c r="J40" s="50"/>
    </row>
    <row r="41" spans="1:10" ht="21" customHeight="1" x14ac:dyDescent="0.25">
      <c r="A41" s="130"/>
      <c r="B41" s="122"/>
      <c r="C41" s="177"/>
      <c r="D41" s="178"/>
      <c r="E41" s="125"/>
      <c r="F41" s="49"/>
      <c r="G41" s="50"/>
      <c r="H41" s="50"/>
      <c r="I41" s="50"/>
      <c r="J41" s="50"/>
    </row>
    <row r="42" spans="1:10" ht="21" customHeight="1" x14ac:dyDescent="0.25">
      <c r="A42" s="130"/>
      <c r="B42" s="122"/>
      <c r="C42" s="177"/>
      <c r="D42" s="178"/>
      <c r="E42" s="125"/>
      <c r="F42" s="49"/>
      <c r="G42" s="50"/>
      <c r="H42" s="50"/>
      <c r="I42" s="50"/>
      <c r="J42" s="50"/>
    </row>
    <row r="43" spans="1:10" ht="21" customHeight="1" x14ac:dyDescent="0.25">
      <c r="A43" s="130"/>
      <c r="B43" s="122"/>
      <c r="C43" s="177"/>
      <c r="D43" s="178"/>
      <c r="E43" s="125"/>
      <c r="F43" s="49"/>
      <c r="G43" s="50"/>
      <c r="H43" s="50"/>
      <c r="I43" s="50"/>
      <c r="J43" s="50"/>
    </row>
    <row r="44" spans="1:10" ht="21" customHeight="1" thickBot="1" x14ac:dyDescent="0.3">
      <c r="A44" s="132"/>
      <c r="B44" s="126"/>
      <c r="C44" s="179"/>
      <c r="D44" s="180"/>
      <c r="E44" s="129"/>
      <c r="F44" s="109"/>
      <c r="G44" s="108"/>
      <c r="H44" s="52"/>
      <c r="I44" s="52"/>
      <c r="J44" s="52"/>
    </row>
    <row r="45" spans="1:10" ht="18" customHeight="1" x14ac:dyDescent="0.25">
      <c r="B45" s="95"/>
      <c r="C45" s="96"/>
      <c r="D45" s="96"/>
      <c r="E45" s="97"/>
      <c r="F45" s="110" t="s">
        <v>103</v>
      </c>
      <c r="G45" s="98">
        <f>SUM(G15:G44)</f>
        <v>0</v>
      </c>
      <c r="H45" s="98">
        <f t="shared" ref="H45:J45" si="0">SUM(H15:H44)</f>
        <v>0</v>
      </c>
      <c r="I45" s="98">
        <f t="shared" si="0"/>
        <v>0</v>
      </c>
      <c r="J45" s="98">
        <f t="shared" si="0"/>
        <v>0</v>
      </c>
    </row>
  </sheetData>
  <sheetProtection algorithmName="SHA-512" hashValue="o92p8PF/jZeJygvgMZuLEdp+QHEPSS/DHa+tsXGtAHiisy5GOHImTTvgO/wscSbWQpPCiNG8GtEu8mVMfIYNMQ==" saltValue="aNmK4EMhrhBoOANYo+Syew==" spinCount="100000" sheet="1" objects="1" scenarios="1" selectLockedCells="1"/>
  <mergeCells count="48">
    <mergeCell ref="E13:E14"/>
    <mergeCell ref="G13:J13"/>
    <mergeCell ref="F9:H9"/>
    <mergeCell ref="A3:J3"/>
    <mergeCell ref="F13:F14"/>
    <mergeCell ref="F11:J12"/>
    <mergeCell ref="A11:E12"/>
    <mergeCell ref="B13:B14"/>
    <mergeCell ref="A13:A14"/>
    <mergeCell ref="C13:D14"/>
    <mergeCell ref="A1:J1"/>
    <mergeCell ref="A2:J2"/>
    <mergeCell ref="G5:H5"/>
    <mergeCell ref="B9:C9"/>
    <mergeCell ref="A7:C7"/>
    <mergeCell ref="B8:C8"/>
    <mergeCell ref="E7:H7"/>
    <mergeCell ref="F8:H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printOptions horizontalCentered="1"/>
  <pageMargins left="0.25" right="0.25" top="0.5" bottom="0.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J45"/>
  <sheetViews>
    <sheetView showGridLines="0" topLeftCell="A2" zoomScale="85" zoomScaleNormal="85" workbookViewId="0">
      <pane ySplit="13" topLeftCell="A15" activePane="bottomLeft" state="frozen"/>
      <selection activeCell="B55" sqref="B55"/>
      <selection pane="bottomLeft" activeCell="A15" sqref="A15"/>
    </sheetView>
  </sheetViews>
  <sheetFormatPr defaultRowHeight="15" x14ac:dyDescent="0.25"/>
  <cols>
    <col min="1" max="1" width="15" style="63" customWidth="1"/>
    <col min="2" max="2" width="29.140625" style="63" customWidth="1"/>
    <col min="3" max="3" width="15.7109375" style="63" customWidth="1"/>
    <col min="4" max="4" width="15.7109375" style="8" customWidth="1"/>
    <col min="5" max="5" width="17.42578125" style="8" customWidth="1"/>
    <col min="6" max="6" width="12.28515625" style="8" customWidth="1"/>
    <col min="7" max="10" width="17.28515625" style="63" customWidth="1"/>
    <col min="11" max="16384" width="9.140625" style="63"/>
  </cols>
  <sheetData>
    <row r="1" spans="1:10" ht="2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" x14ac:dyDescent="0.25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customHeight="1" x14ac:dyDescent="0.25">
      <c r="A3" s="214" t="s">
        <v>64</v>
      </c>
      <c r="B3" s="214"/>
      <c r="C3" s="214"/>
      <c r="D3" s="214"/>
      <c r="E3" s="214"/>
      <c r="F3" s="214"/>
      <c r="G3" s="214"/>
      <c r="H3" s="214"/>
      <c r="I3" s="214"/>
      <c r="J3" s="214"/>
    </row>
    <row r="5" spans="1:10" s="92" customFormat="1" ht="17.25" x14ac:dyDescent="0.25">
      <c r="A5" s="88" t="s">
        <v>89</v>
      </c>
      <c r="B5" s="82" t="str">
        <f>Summary!B4</f>
        <v>FALL 2018</v>
      </c>
      <c r="C5" s="89"/>
      <c r="D5" s="90"/>
      <c r="E5" s="91" t="s">
        <v>93</v>
      </c>
      <c r="F5" s="91"/>
      <c r="G5" s="181">
        <f>Summary!F4</f>
        <v>0</v>
      </c>
      <c r="H5" s="181"/>
      <c r="I5" s="150"/>
    </row>
    <row r="7" spans="1:10" ht="21.75" customHeight="1" x14ac:dyDescent="0.25">
      <c r="A7" s="172" t="s">
        <v>10</v>
      </c>
      <c r="B7" s="172"/>
      <c r="C7" s="172"/>
      <c r="E7" s="184" t="s">
        <v>23</v>
      </c>
      <c r="F7" s="185"/>
      <c r="G7" s="185"/>
      <c r="H7" s="185"/>
      <c r="I7" s="149"/>
    </row>
    <row r="8" spans="1:10" ht="18" customHeight="1" x14ac:dyDescent="0.25">
      <c r="A8" s="64" t="s">
        <v>62</v>
      </c>
      <c r="B8" s="182">
        <f>Summary!B7</f>
        <v>0</v>
      </c>
      <c r="C8" s="183"/>
      <c r="E8" s="65" t="s">
        <v>24</v>
      </c>
      <c r="F8" s="186">
        <f>Summary!F7</f>
        <v>0</v>
      </c>
      <c r="G8" s="187"/>
      <c r="H8" s="187"/>
      <c r="I8" s="151"/>
    </row>
    <row r="9" spans="1:10" ht="18" customHeight="1" x14ac:dyDescent="0.25">
      <c r="A9" s="64" t="s">
        <v>30</v>
      </c>
      <c r="B9" s="182">
        <f>Summary!B8</f>
        <v>0</v>
      </c>
      <c r="C9" s="183"/>
      <c r="E9" s="68" t="s">
        <v>26</v>
      </c>
      <c r="F9" s="192">
        <f>Summary!F9</f>
        <v>0</v>
      </c>
      <c r="G9" s="193"/>
      <c r="H9" s="193"/>
      <c r="I9" s="151"/>
    </row>
    <row r="10" spans="1:10" ht="18" customHeight="1" thickBot="1" x14ac:dyDescent="0.3">
      <c r="A10" s="69"/>
      <c r="B10" s="69"/>
      <c r="C10" s="69"/>
      <c r="D10" s="9"/>
      <c r="E10" s="69"/>
      <c r="F10" s="69"/>
      <c r="G10" s="69"/>
      <c r="H10" s="69"/>
      <c r="I10" s="69"/>
      <c r="J10" s="69"/>
    </row>
    <row r="11" spans="1:10" ht="18" customHeight="1" x14ac:dyDescent="0.25">
      <c r="A11" s="201" t="s">
        <v>101</v>
      </c>
      <c r="B11" s="201"/>
      <c r="C11" s="201"/>
      <c r="D11" s="201"/>
      <c r="E11" s="202"/>
      <c r="F11" s="197" t="s">
        <v>105</v>
      </c>
      <c r="G11" s="198"/>
      <c r="H11" s="198"/>
      <c r="I11" s="198"/>
      <c r="J11" s="198"/>
    </row>
    <row r="12" spans="1:10" ht="18" customHeight="1" x14ac:dyDescent="0.25">
      <c r="A12" s="203"/>
      <c r="B12" s="203"/>
      <c r="C12" s="203"/>
      <c r="D12" s="203"/>
      <c r="E12" s="204"/>
      <c r="F12" s="199"/>
      <c r="G12" s="200"/>
      <c r="H12" s="200"/>
      <c r="I12" s="200"/>
      <c r="J12" s="200"/>
    </row>
    <row r="13" spans="1:10" ht="33" customHeight="1" x14ac:dyDescent="0.25">
      <c r="A13" s="207" t="s">
        <v>104</v>
      </c>
      <c r="B13" s="205" t="s">
        <v>59</v>
      </c>
      <c r="C13" s="209" t="s">
        <v>61</v>
      </c>
      <c r="D13" s="209"/>
      <c r="E13" s="212" t="s">
        <v>106</v>
      </c>
      <c r="F13" s="210" t="s">
        <v>102</v>
      </c>
      <c r="G13" s="190" t="s">
        <v>128</v>
      </c>
      <c r="H13" s="191"/>
      <c r="I13" s="191"/>
      <c r="J13" s="191"/>
    </row>
    <row r="14" spans="1:10" ht="43.5" customHeight="1" x14ac:dyDescent="0.25">
      <c r="A14" s="208"/>
      <c r="B14" s="206"/>
      <c r="C14" s="189"/>
      <c r="D14" s="189"/>
      <c r="E14" s="213"/>
      <c r="F14" s="211"/>
      <c r="G14" s="93" t="s">
        <v>131</v>
      </c>
      <c r="H14" s="94" t="s">
        <v>129</v>
      </c>
      <c r="I14" s="94" t="s">
        <v>132</v>
      </c>
      <c r="J14" s="94" t="s">
        <v>130</v>
      </c>
    </row>
    <row r="15" spans="1:10" ht="21" customHeight="1" x14ac:dyDescent="0.25">
      <c r="A15" s="131"/>
      <c r="B15" s="122"/>
      <c r="C15" s="123"/>
      <c r="D15" s="124"/>
      <c r="E15" s="125"/>
      <c r="F15" s="49"/>
      <c r="G15" s="50"/>
      <c r="H15" s="50"/>
      <c r="I15" s="50"/>
      <c r="J15" s="50"/>
    </row>
    <row r="16" spans="1:10" ht="21" customHeight="1" x14ac:dyDescent="0.25">
      <c r="A16" s="130"/>
      <c r="B16" s="122"/>
      <c r="C16" s="123"/>
      <c r="D16" s="124"/>
      <c r="E16" s="125"/>
      <c r="F16" s="49"/>
      <c r="G16" s="50"/>
      <c r="H16" s="50"/>
      <c r="I16" s="50"/>
      <c r="J16" s="50"/>
    </row>
    <row r="17" spans="1:10" ht="21" customHeight="1" x14ac:dyDescent="0.25">
      <c r="A17" s="130"/>
      <c r="B17" s="122"/>
      <c r="C17" s="123"/>
      <c r="D17" s="124"/>
      <c r="E17" s="125"/>
      <c r="F17" s="49"/>
      <c r="G17" s="50"/>
      <c r="H17" s="50"/>
      <c r="I17" s="50"/>
      <c r="J17" s="50"/>
    </row>
    <row r="18" spans="1:10" ht="21" customHeight="1" x14ac:dyDescent="0.25">
      <c r="A18" s="130"/>
      <c r="B18" s="122"/>
      <c r="C18" s="123"/>
      <c r="D18" s="124"/>
      <c r="E18" s="125"/>
      <c r="F18" s="49"/>
      <c r="G18" s="50"/>
      <c r="H18" s="50"/>
      <c r="I18" s="50"/>
      <c r="J18" s="50"/>
    </row>
    <row r="19" spans="1:10" ht="21" customHeight="1" x14ac:dyDescent="0.25">
      <c r="A19" s="130"/>
      <c r="B19" s="122"/>
      <c r="C19" s="123"/>
      <c r="D19" s="124"/>
      <c r="E19" s="125"/>
      <c r="F19" s="49"/>
      <c r="G19" s="50"/>
      <c r="H19" s="50"/>
      <c r="I19" s="50"/>
      <c r="J19" s="50"/>
    </row>
    <row r="20" spans="1:10" ht="21" customHeight="1" x14ac:dyDescent="0.25">
      <c r="A20" s="130"/>
      <c r="B20" s="122"/>
      <c r="C20" s="123"/>
      <c r="D20" s="124"/>
      <c r="E20" s="125"/>
      <c r="F20" s="49"/>
      <c r="G20" s="50"/>
      <c r="H20" s="50"/>
      <c r="I20" s="50"/>
      <c r="J20" s="50"/>
    </row>
    <row r="21" spans="1:10" ht="21" customHeight="1" x14ac:dyDescent="0.25">
      <c r="A21" s="130"/>
      <c r="B21" s="122"/>
      <c r="C21" s="123"/>
      <c r="D21" s="124"/>
      <c r="E21" s="125"/>
      <c r="F21" s="49"/>
      <c r="G21" s="50"/>
      <c r="H21" s="50"/>
      <c r="I21" s="50"/>
      <c r="J21" s="50"/>
    </row>
    <row r="22" spans="1:10" ht="21" customHeight="1" x14ac:dyDescent="0.25">
      <c r="A22" s="130"/>
      <c r="B22" s="122"/>
      <c r="C22" s="123"/>
      <c r="D22" s="124"/>
      <c r="E22" s="125"/>
      <c r="F22" s="49"/>
      <c r="G22" s="50"/>
      <c r="H22" s="50"/>
      <c r="I22" s="50"/>
      <c r="J22" s="50"/>
    </row>
    <row r="23" spans="1:10" ht="21" customHeight="1" x14ac:dyDescent="0.25">
      <c r="A23" s="131"/>
      <c r="B23" s="122"/>
      <c r="C23" s="123"/>
      <c r="D23" s="124"/>
      <c r="E23" s="125"/>
      <c r="F23" s="49"/>
      <c r="G23" s="50"/>
      <c r="H23" s="50"/>
      <c r="I23" s="50"/>
      <c r="J23" s="50"/>
    </row>
    <row r="24" spans="1:10" ht="21" customHeight="1" x14ac:dyDescent="0.25">
      <c r="A24" s="130"/>
      <c r="B24" s="122"/>
      <c r="C24" s="123"/>
      <c r="D24" s="124"/>
      <c r="E24" s="125"/>
      <c r="F24" s="49"/>
      <c r="G24" s="50"/>
      <c r="H24" s="50"/>
      <c r="I24" s="50"/>
      <c r="J24" s="50"/>
    </row>
    <row r="25" spans="1:10" ht="21" customHeight="1" x14ac:dyDescent="0.25">
      <c r="A25" s="130"/>
      <c r="B25" s="122"/>
      <c r="C25" s="123"/>
      <c r="D25" s="124"/>
      <c r="E25" s="125"/>
      <c r="F25" s="49"/>
      <c r="G25" s="50"/>
      <c r="H25" s="50"/>
      <c r="I25" s="50"/>
      <c r="J25" s="50"/>
    </row>
    <row r="26" spans="1:10" ht="21" customHeight="1" x14ac:dyDescent="0.25">
      <c r="A26" s="131"/>
      <c r="B26" s="122"/>
      <c r="C26" s="123"/>
      <c r="D26" s="124"/>
      <c r="E26" s="125"/>
      <c r="F26" s="49"/>
      <c r="G26" s="50"/>
      <c r="H26" s="50"/>
      <c r="I26" s="50"/>
      <c r="J26" s="50"/>
    </row>
    <row r="27" spans="1:10" ht="21" customHeight="1" x14ac:dyDescent="0.25">
      <c r="A27" s="130"/>
      <c r="B27" s="122"/>
      <c r="C27" s="123"/>
      <c r="D27" s="124"/>
      <c r="E27" s="125"/>
      <c r="F27" s="49"/>
      <c r="G27" s="50"/>
      <c r="H27" s="50"/>
      <c r="I27" s="50"/>
      <c r="J27" s="50"/>
    </row>
    <row r="28" spans="1:10" ht="21" customHeight="1" x14ac:dyDescent="0.25">
      <c r="A28" s="131"/>
      <c r="B28" s="122"/>
      <c r="C28" s="123"/>
      <c r="D28" s="124"/>
      <c r="E28" s="125"/>
      <c r="F28" s="49"/>
      <c r="G28" s="50"/>
      <c r="H28" s="50"/>
      <c r="I28" s="50"/>
      <c r="J28" s="50"/>
    </row>
    <row r="29" spans="1:10" ht="21" customHeight="1" x14ac:dyDescent="0.25">
      <c r="A29" s="130"/>
      <c r="B29" s="122"/>
      <c r="C29" s="123"/>
      <c r="D29" s="124"/>
      <c r="E29" s="125"/>
      <c r="F29" s="49"/>
      <c r="G29" s="50"/>
      <c r="H29" s="50"/>
      <c r="I29" s="50"/>
      <c r="J29" s="50"/>
    </row>
    <row r="30" spans="1:10" ht="21" customHeight="1" x14ac:dyDescent="0.25">
      <c r="A30" s="130"/>
      <c r="B30" s="122"/>
      <c r="C30" s="123"/>
      <c r="D30" s="124"/>
      <c r="E30" s="125"/>
      <c r="F30" s="49"/>
      <c r="G30" s="50"/>
      <c r="H30" s="50"/>
      <c r="I30" s="50"/>
      <c r="J30" s="50"/>
    </row>
    <row r="31" spans="1:10" ht="21" customHeight="1" x14ac:dyDescent="0.25">
      <c r="A31" s="130"/>
      <c r="B31" s="122"/>
      <c r="C31" s="123"/>
      <c r="D31" s="124"/>
      <c r="E31" s="125"/>
      <c r="F31" s="49"/>
      <c r="G31" s="50"/>
      <c r="H31" s="50"/>
      <c r="I31" s="50"/>
      <c r="J31" s="50"/>
    </row>
    <row r="32" spans="1:10" ht="21" customHeight="1" x14ac:dyDescent="0.25">
      <c r="A32" s="130"/>
      <c r="B32" s="122"/>
      <c r="C32" s="123"/>
      <c r="D32" s="124"/>
      <c r="E32" s="125"/>
      <c r="F32" s="49"/>
      <c r="G32" s="50"/>
      <c r="H32" s="50"/>
      <c r="I32" s="50"/>
      <c r="J32" s="50"/>
    </row>
    <row r="33" spans="1:10" ht="21" customHeight="1" x14ac:dyDescent="0.25">
      <c r="A33" s="130"/>
      <c r="B33" s="122"/>
      <c r="C33" s="123"/>
      <c r="D33" s="124"/>
      <c r="E33" s="125"/>
      <c r="F33" s="49"/>
      <c r="G33" s="50"/>
      <c r="H33" s="50"/>
      <c r="I33" s="50"/>
      <c r="J33" s="50"/>
    </row>
    <row r="34" spans="1:10" ht="21" customHeight="1" x14ac:dyDescent="0.25">
      <c r="A34" s="130"/>
      <c r="B34" s="122"/>
      <c r="C34" s="123"/>
      <c r="D34" s="124"/>
      <c r="E34" s="125"/>
      <c r="F34" s="49"/>
      <c r="G34" s="50"/>
      <c r="H34" s="50"/>
      <c r="I34" s="50"/>
      <c r="J34" s="50"/>
    </row>
    <row r="35" spans="1:10" ht="21" customHeight="1" x14ac:dyDescent="0.25">
      <c r="A35" s="130"/>
      <c r="B35" s="122"/>
      <c r="C35" s="123"/>
      <c r="D35" s="124"/>
      <c r="E35" s="125"/>
      <c r="F35" s="49"/>
      <c r="G35" s="50"/>
      <c r="H35" s="50"/>
      <c r="I35" s="50"/>
      <c r="J35" s="50"/>
    </row>
    <row r="36" spans="1:10" ht="21" customHeight="1" x14ac:dyDescent="0.25">
      <c r="A36" s="131"/>
      <c r="B36" s="122"/>
      <c r="C36" s="123"/>
      <c r="D36" s="124"/>
      <c r="E36" s="125"/>
      <c r="F36" s="49"/>
      <c r="G36" s="50"/>
      <c r="H36" s="50"/>
      <c r="I36" s="50"/>
      <c r="J36" s="50"/>
    </row>
    <row r="37" spans="1:10" ht="21" customHeight="1" x14ac:dyDescent="0.25">
      <c r="A37" s="130"/>
      <c r="B37" s="122"/>
      <c r="C37" s="123"/>
      <c r="D37" s="124"/>
      <c r="E37" s="125"/>
      <c r="F37" s="49"/>
      <c r="G37" s="50"/>
      <c r="H37" s="50"/>
      <c r="I37" s="50"/>
      <c r="J37" s="50"/>
    </row>
    <row r="38" spans="1:10" ht="21" customHeight="1" x14ac:dyDescent="0.25">
      <c r="A38" s="130"/>
      <c r="B38" s="122"/>
      <c r="C38" s="123"/>
      <c r="D38" s="124"/>
      <c r="E38" s="125"/>
      <c r="F38" s="49"/>
      <c r="G38" s="50"/>
      <c r="H38" s="50"/>
      <c r="I38" s="50"/>
      <c r="J38" s="50"/>
    </row>
    <row r="39" spans="1:10" ht="21" customHeight="1" x14ac:dyDescent="0.25">
      <c r="A39" s="131"/>
      <c r="B39" s="122"/>
      <c r="C39" s="123"/>
      <c r="D39" s="124"/>
      <c r="E39" s="125"/>
      <c r="F39" s="49"/>
      <c r="G39" s="50"/>
      <c r="H39" s="50"/>
      <c r="I39" s="50"/>
      <c r="J39" s="50"/>
    </row>
    <row r="40" spans="1:10" ht="21" customHeight="1" x14ac:dyDescent="0.25">
      <c r="A40" s="130"/>
      <c r="B40" s="122"/>
      <c r="C40" s="123"/>
      <c r="D40" s="124"/>
      <c r="E40" s="125"/>
      <c r="F40" s="49"/>
      <c r="G40" s="50"/>
      <c r="H40" s="50"/>
      <c r="I40" s="50"/>
      <c r="J40" s="50"/>
    </row>
    <row r="41" spans="1:10" ht="21" customHeight="1" x14ac:dyDescent="0.25">
      <c r="A41" s="130"/>
      <c r="B41" s="122"/>
      <c r="C41" s="123"/>
      <c r="D41" s="124"/>
      <c r="E41" s="125"/>
      <c r="F41" s="49"/>
      <c r="G41" s="50"/>
      <c r="H41" s="50"/>
      <c r="I41" s="50"/>
      <c r="J41" s="50"/>
    </row>
    <row r="42" spans="1:10" ht="21" customHeight="1" x14ac:dyDescent="0.25">
      <c r="A42" s="130"/>
      <c r="B42" s="122"/>
      <c r="C42" s="123"/>
      <c r="D42" s="124"/>
      <c r="E42" s="125"/>
      <c r="F42" s="49"/>
      <c r="G42" s="50"/>
      <c r="H42" s="50"/>
      <c r="I42" s="50"/>
      <c r="J42" s="50"/>
    </row>
    <row r="43" spans="1:10" ht="21" customHeight="1" x14ac:dyDescent="0.25">
      <c r="A43" s="130"/>
      <c r="B43" s="122"/>
      <c r="C43" s="123"/>
      <c r="D43" s="124"/>
      <c r="E43" s="125"/>
      <c r="F43" s="49"/>
      <c r="G43" s="50"/>
      <c r="H43" s="50"/>
      <c r="I43" s="50"/>
      <c r="J43" s="50"/>
    </row>
    <row r="44" spans="1:10" ht="21" customHeight="1" thickBot="1" x14ac:dyDescent="0.3">
      <c r="A44" s="132"/>
      <c r="B44" s="126"/>
      <c r="C44" s="127"/>
      <c r="D44" s="128"/>
      <c r="E44" s="129"/>
      <c r="F44" s="109"/>
      <c r="G44" s="108"/>
      <c r="H44" s="52"/>
      <c r="I44" s="52"/>
      <c r="J44" s="52"/>
    </row>
    <row r="45" spans="1:10" ht="18" customHeight="1" x14ac:dyDescent="0.25">
      <c r="B45" s="95"/>
      <c r="C45" s="96"/>
      <c r="D45" s="96"/>
      <c r="E45" s="97"/>
      <c r="F45" s="110" t="s">
        <v>103</v>
      </c>
      <c r="G45" s="98">
        <f>SUM(G15:G44)</f>
        <v>0</v>
      </c>
      <c r="H45" s="98">
        <f t="shared" ref="H45:J45" si="0">SUM(H15:H44)</f>
        <v>0</v>
      </c>
      <c r="I45" s="98">
        <f t="shared" si="0"/>
        <v>0</v>
      </c>
      <c r="J45" s="98">
        <f t="shared" si="0"/>
        <v>0</v>
      </c>
    </row>
  </sheetData>
  <sheetProtection algorithmName="SHA-512" hashValue="FczOQC0CIE1Ig8QsFdBSMSVKCNZFRe5KMZAIcXrc5lraYF4z4tbfOy2aKxH+zZt0azaC9/yiOy4HcAEYAn3DsQ==" saltValue="XY17I3/B/QCYUzeKQm0BQQ==" spinCount="100000" sheet="1" objects="1" scenarios="1" selectLockedCells="1"/>
  <mergeCells count="18">
    <mergeCell ref="B8:C8"/>
    <mergeCell ref="F8:H8"/>
    <mergeCell ref="A3:J3"/>
    <mergeCell ref="A1:J1"/>
    <mergeCell ref="A2:J2"/>
    <mergeCell ref="G5:H5"/>
    <mergeCell ref="A7:C7"/>
    <mergeCell ref="E7:H7"/>
    <mergeCell ref="F11:J12"/>
    <mergeCell ref="A11:E12"/>
    <mergeCell ref="G13:J13"/>
    <mergeCell ref="B9:C9"/>
    <mergeCell ref="F9:H9"/>
    <mergeCell ref="F13:F14"/>
    <mergeCell ref="E13:E14"/>
    <mergeCell ref="C13:D14"/>
    <mergeCell ref="B13:B14"/>
    <mergeCell ref="A13:A14"/>
  </mergeCells>
  <printOptions horizontalCentered="1"/>
  <pageMargins left="0.25" right="0.25" top="0.5" bottom="0.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6" tint="-0.499984740745262"/>
    <pageSetUpPr fitToPage="1"/>
  </sheetPr>
  <dimension ref="A1:G43"/>
  <sheetViews>
    <sheetView showGridLines="0" workbookViewId="0">
      <selection activeCell="A13" sqref="A13"/>
    </sheetView>
  </sheetViews>
  <sheetFormatPr defaultRowHeight="15" x14ac:dyDescent="0.25"/>
  <cols>
    <col min="1" max="1" width="16" style="3" customWidth="1"/>
    <col min="2" max="2" width="29.140625" style="3" customWidth="1"/>
    <col min="3" max="3" width="15.7109375" style="3" customWidth="1"/>
    <col min="4" max="5" width="15.7109375" style="1" customWidth="1"/>
    <col min="6" max="7" width="16.28515625" style="3" customWidth="1"/>
    <col min="8" max="16384" width="9.140625" style="3"/>
  </cols>
  <sheetData>
    <row r="1" spans="1:7" ht="21" x14ac:dyDescent="0.25">
      <c r="A1" s="170" t="s">
        <v>0</v>
      </c>
      <c r="B1" s="170"/>
      <c r="C1" s="170"/>
      <c r="D1" s="170"/>
      <c r="E1" s="170"/>
      <c r="F1" s="170"/>
      <c r="G1" s="170"/>
    </row>
    <row r="2" spans="1:7" ht="21" x14ac:dyDescent="0.25">
      <c r="A2" s="170" t="s">
        <v>66</v>
      </c>
      <c r="B2" s="170"/>
      <c r="C2" s="170"/>
      <c r="D2" s="170"/>
      <c r="E2" s="170"/>
      <c r="F2" s="170"/>
      <c r="G2" s="170"/>
    </row>
    <row r="3" spans="1:7" x14ac:dyDescent="0.25">
      <c r="A3" s="63"/>
      <c r="B3" s="63"/>
      <c r="C3" s="63"/>
      <c r="D3" s="8"/>
      <c r="E3" s="8"/>
      <c r="F3" s="63"/>
      <c r="G3" s="63"/>
    </row>
    <row r="4" spans="1:7" s="81" customFormat="1" ht="17.25" x14ac:dyDescent="0.25">
      <c r="A4" s="88" t="s">
        <v>89</v>
      </c>
      <c r="B4" s="82" t="str">
        <f>Summary!B4</f>
        <v>FALL 2018</v>
      </c>
      <c r="C4" s="89"/>
      <c r="D4" s="90"/>
      <c r="E4" s="91" t="s">
        <v>93</v>
      </c>
      <c r="F4" s="181">
        <f>Summary!F4</f>
        <v>0</v>
      </c>
      <c r="G4" s="181"/>
    </row>
    <row r="5" spans="1:7" x14ac:dyDescent="0.25">
      <c r="A5" s="63"/>
      <c r="B5" s="63"/>
      <c r="C5" s="63"/>
      <c r="D5" s="8"/>
      <c r="E5" s="8"/>
      <c r="F5" s="63"/>
      <c r="G5" s="63"/>
    </row>
    <row r="6" spans="1:7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</row>
    <row r="7" spans="1:7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</row>
    <row r="8" spans="1:7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</row>
    <row r="9" spans="1:7" ht="18" customHeight="1" thickBot="1" x14ac:dyDescent="0.3">
      <c r="A9" s="69"/>
      <c r="B9" s="69"/>
      <c r="C9" s="69"/>
      <c r="D9" s="9"/>
      <c r="E9" s="69"/>
      <c r="F9" s="69"/>
      <c r="G9" s="69"/>
    </row>
    <row r="10" spans="1:7" ht="18" customHeight="1" x14ac:dyDescent="0.25">
      <c r="A10" s="201" t="s">
        <v>116</v>
      </c>
      <c r="B10" s="201"/>
      <c r="C10" s="201"/>
      <c r="D10" s="201"/>
      <c r="E10" s="202"/>
      <c r="F10" s="215" t="s">
        <v>117</v>
      </c>
      <c r="G10" s="215"/>
    </row>
    <row r="11" spans="1:7" ht="18" customHeight="1" x14ac:dyDescent="0.25">
      <c r="A11" s="203"/>
      <c r="B11" s="203"/>
      <c r="C11" s="203"/>
      <c r="D11" s="203"/>
      <c r="E11" s="204"/>
      <c r="F11" s="216"/>
      <c r="G11" s="216"/>
    </row>
    <row r="12" spans="1:7" ht="33" customHeight="1" x14ac:dyDescent="0.25">
      <c r="A12" s="101" t="s">
        <v>115</v>
      </c>
      <c r="B12" s="120" t="s">
        <v>59</v>
      </c>
      <c r="C12" s="217" t="s">
        <v>61</v>
      </c>
      <c r="D12" s="217"/>
      <c r="E12" s="121" t="s">
        <v>106</v>
      </c>
      <c r="F12" s="119" t="s">
        <v>107</v>
      </c>
      <c r="G12" s="118" t="s">
        <v>140</v>
      </c>
    </row>
    <row r="13" spans="1:7" ht="21" customHeight="1" x14ac:dyDescent="0.25">
      <c r="A13" s="122"/>
      <c r="B13" s="122"/>
      <c r="C13" s="123"/>
      <c r="D13" s="124"/>
      <c r="E13" s="125"/>
      <c r="F13" s="49"/>
      <c r="G13" s="50"/>
    </row>
    <row r="14" spans="1:7" ht="21" customHeight="1" x14ac:dyDescent="0.25">
      <c r="A14" s="130"/>
      <c r="B14" s="122"/>
      <c r="C14" s="123"/>
      <c r="D14" s="124"/>
      <c r="E14" s="125"/>
      <c r="F14" s="49"/>
      <c r="G14" s="50"/>
    </row>
    <row r="15" spans="1:7" ht="21" customHeight="1" x14ac:dyDescent="0.25">
      <c r="A15" s="130"/>
      <c r="B15" s="122"/>
      <c r="C15" s="123"/>
      <c r="D15" s="124"/>
      <c r="E15" s="125"/>
      <c r="F15" s="49"/>
      <c r="G15" s="50"/>
    </row>
    <row r="16" spans="1:7" ht="21" customHeight="1" x14ac:dyDescent="0.25">
      <c r="A16" s="130"/>
      <c r="B16" s="122"/>
      <c r="C16" s="123"/>
      <c r="D16" s="124"/>
      <c r="E16" s="125"/>
      <c r="F16" s="49"/>
      <c r="G16" s="50"/>
    </row>
    <row r="17" spans="1:7" ht="21" customHeight="1" x14ac:dyDescent="0.25">
      <c r="A17" s="130"/>
      <c r="B17" s="122"/>
      <c r="C17" s="123"/>
      <c r="D17" s="124"/>
      <c r="E17" s="125"/>
      <c r="F17" s="49"/>
      <c r="G17" s="50"/>
    </row>
    <row r="18" spans="1:7" ht="21" customHeight="1" x14ac:dyDescent="0.25">
      <c r="A18" s="131"/>
      <c r="B18" s="122"/>
      <c r="C18" s="123"/>
      <c r="D18" s="124"/>
      <c r="E18" s="125"/>
      <c r="F18" s="49"/>
      <c r="G18" s="50"/>
    </row>
    <row r="19" spans="1:7" ht="21" customHeight="1" x14ac:dyDescent="0.25">
      <c r="A19" s="130"/>
      <c r="B19" s="122"/>
      <c r="C19" s="123"/>
      <c r="D19" s="124"/>
      <c r="E19" s="125"/>
      <c r="F19" s="49"/>
      <c r="G19" s="50"/>
    </row>
    <row r="20" spans="1:7" ht="21" customHeight="1" x14ac:dyDescent="0.25">
      <c r="A20" s="130"/>
      <c r="B20" s="122"/>
      <c r="C20" s="123"/>
      <c r="D20" s="124"/>
      <c r="E20" s="125"/>
      <c r="F20" s="49"/>
      <c r="G20" s="50"/>
    </row>
    <row r="21" spans="1:7" ht="21" customHeight="1" x14ac:dyDescent="0.25">
      <c r="A21" s="130"/>
      <c r="B21" s="122"/>
      <c r="C21" s="123"/>
      <c r="D21" s="124"/>
      <c r="E21" s="125"/>
      <c r="F21" s="49"/>
      <c r="G21" s="50"/>
    </row>
    <row r="22" spans="1:7" ht="21" customHeight="1" x14ac:dyDescent="0.25">
      <c r="A22" s="130"/>
      <c r="B22" s="122"/>
      <c r="C22" s="123"/>
      <c r="D22" s="124"/>
      <c r="E22" s="125"/>
      <c r="F22" s="49"/>
      <c r="G22" s="50"/>
    </row>
    <row r="23" spans="1:7" ht="21" customHeight="1" x14ac:dyDescent="0.25">
      <c r="A23" s="130"/>
      <c r="B23" s="122"/>
      <c r="C23" s="123"/>
      <c r="D23" s="124"/>
      <c r="E23" s="125"/>
      <c r="F23" s="49"/>
      <c r="G23" s="50"/>
    </row>
    <row r="24" spans="1:7" ht="21" customHeight="1" x14ac:dyDescent="0.25">
      <c r="A24" s="130"/>
      <c r="B24" s="122"/>
      <c r="C24" s="123"/>
      <c r="D24" s="124"/>
      <c r="E24" s="125"/>
      <c r="F24" s="49"/>
      <c r="G24" s="50"/>
    </row>
    <row r="25" spans="1:7" ht="21" customHeight="1" x14ac:dyDescent="0.25">
      <c r="A25" s="130"/>
      <c r="B25" s="122"/>
      <c r="C25" s="123"/>
      <c r="D25" s="124"/>
      <c r="E25" s="125"/>
      <c r="F25" s="49"/>
      <c r="G25" s="50"/>
    </row>
    <row r="26" spans="1:7" ht="21" customHeight="1" x14ac:dyDescent="0.25">
      <c r="A26" s="131"/>
      <c r="B26" s="122"/>
      <c r="C26" s="123"/>
      <c r="D26" s="124"/>
      <c r="E26" s="125"/>
      <c r="F26" s="49"/>
      <c r="G26" s="50"/>
    </row>
    <row r="27" spans="1:7" ht="21" customHeight="1" x14ac:dyDescent="0.25">
      <c r="A27" s="130"/>
      <c r="B27" s="122"/>
      <c r="C27" s="123"/>
      <c r="D27" s="124"/>
      <c r="E27" s="125"/>
      <c r="F27" s="49"/>
      <c r="G27" s="50"/>
    </row>
    <row r="28" spans="1:7" ht="21" customHeight="1" x14ac:dyDescent="0.25">
      <c r="A28" s="130"/>
      <c r="B28" s="122"/>
      <c r="C28" s="123"/>
      <c r="D28" s="124"/>
      <c r="E28" s="125"/>
      <c r="F28" s="49"/>
      <c r="G28" s="50"/>
    </row>
    <row r="29" spans="1:7" ht="21" customHeight="1" x14ac:dyDescent="0.25">
      <c r="A29" s="130"/>
      <c r="B29" s="122"/>
      <c r="C29" s="123"/>
      <c r="D29" s="124"/>
      <c r="E29" s="125"/>
      <c r="F29" s="49"/>
      <c r="G29" s="50"/>
    </row>
    <row r="30" spans="1:7" ht="21" customHeight="1" x14ac:dyDescent="0.25">
      <c r="A30" s="130"/>
      <c r="B30" s="122"/>
      <c r="C30" s="123"/>
      <c r="D30" s="124"/>
      <c r="E30" s="125"/>
      <c r="F30" s="49"/>
      <c r="G30" s="50"/>
    </row>
    <row r="31" spans="1:7" ht="21" customHeight="1" x14ac:dyDescent="0.25">
      <c r="A31" s="130"/>
      <c r="B31" s="122"/>
      <c r="C31" s="123"/>
      <c r="D31" s="124"/>
      <c r="E31" s="125"/>
      <c r="F31" s="49"/>
      <c r="G31" s="50"/>
    </row>
    <row r="32" spans="1:7" ht="21" customHeight="1" x14ac:dyDescent="0.25">
      <c r="A32" s="130"/>
      <c r="B32" s="122"/>
      <c r="C32" s="123"/>
      <c r="D32" s="124"/>
      <c r="E32" s="125"/>
      <c r="F32" s="49"/>
      <c r="G32" s="50"/>
    </row>
    <row r="33" spans="1:7" ht="21" customHeight="1" x14ac:dyDescent="0.25">
      <c r="A33" s="130"/>
      <c r="B33" s="122"/>
      <c r="C33" s="123"/>
      <c r="D33" s="124"/>
      <c r="E33" s="125"/>
      <c r="F33" s="49"/>
      <c r="G33" s="50"/>
    </row>
    <row r="34" spans="1:7" ht="21" customHeight="1" x14ac:dyDescent="0.25">
      <c r="A34" s="131"/>
      <c r="B34" s="122"/>
      <c r="C34" s="123"/>
      <c r="D34" s="124"/>
      <c r="E34" s="125"/>
      <c r="F34" s="49"/>
      <c r="G34" s="50"/>
    </row>
    <row r="35" spans="1:7" ht="21" customHeight="1" x14ac:dyDescent="0.25">
      <c r="A35" s="130"/>
      <c r="B35" s="122"/>
      <c r="C35" s="123"/>
      <c r="D35" s="124"/>
      <c r="E35" s="125"/>
      <c r="F35" s="49"/>
      <c r="G35" s="50"/>
    </row>
    <row r="36" spans="1:7" ht="21" customHeight="1" x14ac:dyDescent="0.25">
      <c r="A36" s="130"/>
      <c r="B36" s="122"/>
      <c r="C36" s="123"/>
      <c r="D36" s="124"/>
      <c r="E36" s="125"/>
      <c r="F36" s="49"/>
      <c r="G36" s="50"/>
    </row>
    <row r="37" spans="1:7" ht="21" customHeight="1" x14ac:dyDescent="0.25">
      <c r="A37" s="130"/>
      <c r="B37" s="122"/>
      <c r="C37" s="123"/>
      <c r="D37" s="124"/>
      <c r="E37" s="125"/>
      <c r="F37" s="49"/>
      <c r="G37" s="50"/>
    </row>
    <row r="38" spans="1:7" ht="21" customHeight="1" x14ac:dyDescent="0.25">
      <c r="A38" s="130"/>
      <c r="B38" s="122"/>
      <c r="C38" s="123"/>
      <c r="D38" s="124"/>
      <c r="E38" s="125"/>
      <c r="F38" s="49"/>
      <c r="G38" s="50"/>
    </row>
    <row r="39" spans="1:7" ht="21" customHeight="1" x14ac:dyDescent="0.25">
      <c r="A39" s="130"/>
      <c r="B39" s="122"/>
      <c r="C39" s="123"/>
      <c r="D39" s="124"/>
      <c r="E39" s="125"/>
      <c r="F39" s="49"/>
      <c r="G39" s="50"/>
    </row>
    <row r="40" spans="1:7" ht="21" customHeight="1" x14ac:dyDescent="0.25">
      <c r="A40" s="130"/>
      <c r="B40" s="122"/>
      <c r="C40" s="123"/>
      <c r="D40" s="124"/>
      <c r="E40" s="125"/>
      <c r="F40" s="49"/>
      <c r="G40" s="50"/>
    </row>
    <row r="41" spans="1:7" ht="21" customHeight="1" x14ac:dyDescent="0.25">
      <c r="A41" s="130"/>
      <c r="B41" s="122"/>
      <c r="C41" s="123"/>
      <c r="D41" s="124"/>
      <c r="E41" s="125"/>
      <c r="F41" s="49"/>
      <c r="G41" s="50"/>
    </row>
    <row r="42" spans="1:7" ht="21" customHeight="1" thickBot="1" x14ac:dyDescent="0.3">
      <c r="A42" s="132"/>
      <c r="B42" s="126"/>
      <c r="C42" s="127"/>
      <c r="D42" s="128"/>
      <c r="E42" s="129"/>
      <c r="F42" s="51"/>
      <c r="G42" s="52"/>
    </row>
    <row r="43" spans="1:7" ht="18" customHeight="1" x14ac:dyDescent="0.25">
      <c r="B43" s="4"/>
      <c r="C43" s="2"/>
      <c r="D43" s="2"/>
      <c r="E43" s="5"/>
      <c r="F43" s="48" t="s">
        <v>103</v>
      </c>
      <c r="G43" s="48">
        <f>SUM(G13:G42)</f>
        <v>0</v>
      </c>
    </row>
  </sheetData>
  <sheetProtection algorithmName="SHA-512" hashValue="FIh5pCeWdl58424vePQYvGDFa1BOHKqrWfRQS+pGTNlK7uvXMhh6AeKfITY16OYBliXLG8Jhg0eh5uwRjxGuug==" saltValue="RFFHJWm8CeaIo8pgTJ1F5w==" spinCount="100000" sheet="1" objects="1" scenarios="1" selectLockedCells="1"/>
  <mergeCells count="10">
    <mergeCell ref="B7:C7"/>
    <mergeCell ref="B8:C8"/>
    <mergeCell ref="F10:G11"/>
    <mergeCell ref="A10:E11"/>
    <mergeCell ref="C12:D12"/>
    <mergeCell ref="F4:G4"/>
    <mergeCell ref="A1:G1"/>
    <mergeCell ref="A2:G2"/>
    <mergeCell ref="A6:C6"/>
    <mergeCell ref="E6:G6"/>
  </mergeCells>
  <printOptions horizontalCentered="1"/>
  <pageMargins left="0.5" right="0.5" top="0.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0" t="s">
        <v>0</v>
      </c>
      <c r="B1" s="170"/>
      <c r="C1" s="170"/>
      <c r="D1" s="170"/>
      <c r="E1" s="170"/>
      <c r="F1" s="170"/>
      <c r="G1" s="170"/>
      <c r="H1" s="170"/>
    </row>
    <row r="2" spans="1:8" ht="21" x14ac:dyDescent="0.25">
      <c r="A2" s="170" t="s">
        <v>76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88" t="s">
        <v>89</v>
      </c>
      <c r="B4" s="82" t="str">
        <f>Summary!B4</f>
        <v>FALL 2018</v>
      </c>
      <c r="C4" s="89"/>
      <c r="D4" s="90"/>
      <c r="E4" s="91" t="s">
        <v>93</v>
      </c>
      <c r="F4" s="181">
        <f>Summary!F4</f>
        <v>0</v>
      </c>
      <c r="G4" s="181"/>
      <c r="H4" s="92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  <c r="H6" s="63"/>
    </row>
    <row r="7" spans="1:8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2" t="s">
        <v>83</v>
      </c>
      <c r="B11" s="172" t="s">
        <v>60</v>
      </c>
      <c r="C11" s="219" t="s">
        <v>77</v>
      </c>
      <c r="D11" s="219" t="s">
        <v>82</v>
      </c>
      <c r="E11" s="219"/>
      <c r="F11" s="86" t="s">
        <v>88</v>
      </c>
      <c r="G11" s="86" t="s">
        <v>87</v>
      </c>
      <c r="H11" s="86" t="s">
        <v>85</v>
      </c>
    </row>
    <row r="12" spans="1:8" s="1" customFormat="1" ht="16.5" customHeight="1" x14ac:dyDescent="0.25">
      <c r="A12" s="172"/>
      <c r="B12" s="172"/>
      <c r="C12" s="219"/>
      <c r="D12" s="71" t="s">
        <v>78</v>
      </c>
      <c r="E12" s="71" t="s">
        <v>79</v>
      </c>
      <c r="F12" s="72" t="s">
        <v>86</v>
      </c>
      <c r="G12" s="72" t="s">
        <v>86</v>
      </c>
      <c r="H12" s="72" t="s">
        <v>86</v>
      </c>
    </row>
    <row r="13" spans="1:8" s="1" customFormat="1" ht="16.5" customHeight="1" x14ac:dyDescent="0.25">
      <c r="A13" s="172"/>
      <c r="B13" s="172"/>
      <c r="C13" s="219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84</v>
      </c>
      <c r="B14" s="74" t="s">
        <v>80</v>
      </c>
      <c r="C14" s="75" t="s">
        <v>81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v>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100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101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102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103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104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105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106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107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108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109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110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111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112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113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114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115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116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117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118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119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120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121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122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123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124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125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126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127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128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129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130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131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132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133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134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135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136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137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138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139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140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141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142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143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144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145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146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147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148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149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150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151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152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153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154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155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156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157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158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159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160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161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162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163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164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165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166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167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168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169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170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171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172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173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174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175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176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177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178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179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180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181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182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183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184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185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186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187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188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189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190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191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192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193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194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195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196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197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198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199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200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201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202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203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204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205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206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207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208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209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210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211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212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213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214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215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216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217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218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219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220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221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222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223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224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225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226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227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228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229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230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231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232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233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234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235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236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237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238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239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240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241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242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243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244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245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246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247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248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249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250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251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252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253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254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255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256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257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258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259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260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261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262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263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264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265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266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267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268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269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270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271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272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273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274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275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276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277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278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279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280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281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282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283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284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285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286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287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288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289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290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291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292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293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294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295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296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297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298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299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300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18" t="s">
        <v>91</v>
      </c>
      <c r="B315" s="218"/>
      <c r="C315" s="218"/>
      <c r="D315" s="218"/>
      <c r="E315" s="218"/>
      <c r="F315" s="218"/>
      <c r="G315" s="218"/>
      <c r="H315" s="218"/>
    </row>
  </sheetData>
  <sheetProtection password="CC2F" sheet="1" objects="1" scenarios="1" formatCells="0" selectLockedCells="1"/>
  <mergeCells count="12">
    <mergeCell ref="A1:H1"/>
    <mergeCell ref="A2:H2"/>
    <mergeCell ref="A6:C6"/>
    <mergeCell ref="E6:G6"/>
    <mergeCell ref="B7:C7"/>
    <mergeCell ref="A11:A13"/>
    <mergeCell ref="F4:G4"/>
    <mergeCell ref="A315:H315"/>
    <mergeCell ref="D11:E11"/>
    <mergeCell ref="C11:C13"/>
    <mergeCell ref="B11:B13"/>
    <mergeCell ref="B8:C8"/>
  </mergeCells>
  <printOptions horizontalCentered="1"/>
  <pageMargins left="0.5" right="0.5" top="0.5" bottom="0.75" header="0.3" footer="0.3"/>
  <pageSetup scale="68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0" t="s">
        <v>0</v>
      </c>
      <c r="B1" s="170"/>
      <c r="C1" s="170"/>
      <c r="D1" s="170"/>
      <c r="E1" s="170"/>
      <c r="F1" s="170"/>
      <c r="G1" s="170"/>
      <c r="H1" s="170"/>
    </row>
    <row r="2" spans="1:8" ht="21" x14ac:dyDescent="0.25">
      <c r="A2" s="170" t="s">
        <v>76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29" t="s">
        <v>89</v>
      </c>
      <c r="B4" s="82" t="str">
        <f>Summary!B4</f>
        <v>FALL 2018</v>
      </c>
      <c r="C4" s="79"/>
      <c r="D4" s="78"/>
      <c r="E4" s="80" t="s">
        <v>93</v>
      </c>
      <c r="F4" s="181">
        <f>Summary!F4</f>
        <v>0</v>
      </c>
      <c r="G4" s="181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  <c r="H6" s="63"/>
    </row>
    <row r="7" spans="1:8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2" t="s">
        <v>83</v>
      </c>
      <c r="B11" s="172" t="s">
        <v>60</v>
      </c>
      <c r="C11" s="219" t="s">
        <v>77</v>
      </c>
      <c r="D11" s="219" t="s">
        <v>82</v>
      </c>
      <c r="E11" s="219"/>
      <c r="F11" s="70" t="s">
        <v>88</v>
      </c>
      <c r="G11" s="70" t="s">
        <v>87</v>
      </c>
      <c r="H11" s="70" t="s">
        <v>85</v>
      </c>
    </row>
    <row r="12" spans="1:8" s="1" customFormat="1" ht="16.5" customHeight="1" x14ac:dyDescent="0.25">
      <c r="A12" s="172"/>
      <c r="B12" s="172"/>
      <c r="C12" s="219"/>
      <c r="D12" s="71" t="s">
        <v>78</v>
      </c>
      <c r="E12" s="71" t="s">
        <v>79</v>
      </c>
      <c r="F12" s="72" t="s">
        <v>86</v>
      </c>
      <c r="G12" s="72" t="s">
        <v>86</v>
      </c>
      <c r="H12" s="72" t="s">
        <v>86</v>
      </c>
    </row>
    <row r="13" spans="1:8" s="1" customFormat="1" ht="16.5" customHeight="1" x14ac:dyDescent="0.25">
      <c r="A13" s="172"/>
      <c r="B13" s="172"/>
      <c r="C13" s="219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84</v>
      </c>
      <c r="B14" s="74" t="s">
        <v>80</v>
      </c>
      <c r="C14" s="75" t="s">
        <v>81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f>1+'Lay Members'!A314</f>
        <v>301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302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303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304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305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306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307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308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309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310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311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312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313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314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315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316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317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318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319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320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321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322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323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324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325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326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327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328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329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330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331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332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333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334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335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336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337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338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339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340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341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342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343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344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345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346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347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348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349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350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351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352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353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354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355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356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357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358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359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360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361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362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363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364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365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366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367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368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369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370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371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372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373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374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375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376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377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378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379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380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381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382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383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384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385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386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387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388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389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390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391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392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393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394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395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396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397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398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399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400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401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402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403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404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405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406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407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408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409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410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411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412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413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414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415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416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417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418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419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420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421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422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423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424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425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426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427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428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429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430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431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432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433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434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435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436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437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438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439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440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441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442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443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444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445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446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447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448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449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450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451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452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453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454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455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456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457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458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459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460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461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462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463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464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465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466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467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468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469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470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471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472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473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474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475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476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477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478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479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480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481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482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483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484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485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486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487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488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489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490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491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492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493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494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495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496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497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498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499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500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501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502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503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504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505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506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507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508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509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510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511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512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513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514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515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516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517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518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519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520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521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522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523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524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525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526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527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528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529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530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531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532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533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534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535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536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537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538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539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540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541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542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543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544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545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546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547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548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549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550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551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552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553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554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555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556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557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558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559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560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561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562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563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564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565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566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567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568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569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570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571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572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573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574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575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576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577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578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579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580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581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582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583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584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585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586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587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588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589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590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591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592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593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594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595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596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597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598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599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600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18" t="s">
        <v>92</v>
      </c>
      <c r="B315" s="218"/>
      <c r="C315" s="218"/>
      <c r="D315" s="218"/>
      <c r="E315" s="218"/>
      <c r="F315" s="218"/>
      <c r="G315" s="218"/>
      <c r="H315" s="218"/>
    </row>
  </sheetData>
  <sheetProtection password="CC2F" sheet="1" objects="1" scenarios="1" formatCells="0" selectLockedCells="1"/>
  <mergeCells count="12">
    <mergeCell ref="A315:H315"/>
    <mergeCell ref="A1:H1"/>
    <mergeCell ref="A2:H2"/>
    <mergeCell ref="F4:G4"/>
    <mergeCell ref="A6:C6"/>
    <mergeCell ref="E6:G6"/>
    <mergeCell ref="B7:C7"/>
    <mergeCell ref="B8:C8"/>
    <mergeCell ref="A11:A13"/>
    <mergeCell ref="B11:B13"/>
    <mergeCell ref="C11:C13"/>
    <mergeCell ref="D11:E11"/>
  </mergeCells>
  <printOptions horizontalCentered="1"/>
  <pageMargins left="0.5" right="0.5" top="0.5" bottom="0.75" header="0.3" footer="0.3"/>
  <pageSetup scale="68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0" t="s">
        <v>0</v>
      </c>
      <c r="B1" s="170"/>
      <c r="C1" s="170"/>
      <c r="D1" s="170"/>
      <c r="E1" s="170"/>
      <c r="F1" s="170"/>
      <c r="G1" s="170"/>
      <c r="H1" s="170"/>
    </row>
    <row r="2" spans="1:8" ht="21" x14ac:dyDescent="0.25">
      <c r="A2" s="170" t="s">
        <v>76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88" t="s">
        <v>89</v>
      </c>
      <c r="B4" s="82" t="str">
        <f>Summary!B4</f>
        <v>FALL 2018</v>
      </c>
      <c r="C4" s="89"/>
      <c r="D4" s="90"/>
      <c r="E4" s="91" t="s">
        <v>93</v>
      </c>
      <c r="F4" s="181">
        <f>Summary!F4</f>
        <v>0</v>
      </c>
      <c r="G4" s="181"/>
      <c r="H4" s="92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  <c r="H6" s="63"/>
    </row>
    <row r="7" spans="1:8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2" t="s">
        <v>83</v>
      </c>
      <c r="B11" s="172" t="s">
        <v>60</v>
      </c>
      <c r="C11" s="219" t="s">
        <v>77</v>
      </c>
      <c r="D11" s="219" t="s">
        <v>82</v>
      </c>
      <c r="E11" s="219"/>
      <c r="F11" s="86" t="s">
        <v>88</v>
      </c>
      <c r="G11" s="86" t="s">
        <v>87</v>
      </c>
      <c r="H11" s="86" t="s">
        <v>85</v>
      </c>
    </row>
    <row r="12" spans="1:8" s="1" customFormat="1" ht="16.5" customHeight="1" x14ac:dyDescent="0.25">
      <c r="A12" s="172"/>
      <c r="B12" s="172"/>
      <c r="C12" s="219"/>
      <c r="D12" s="71" t="s">
        <v>78</v>
      </c>
      <c r="E12" s="71" t="s">
        <v>79</v>
      </c>
      <c r="F12" s="72" t="s">
        <v>86</v>
      </c>
      <c r="G12" s="72" t="s">
        <v>86</v>
      </c>
      <c r="H12" s="72" t="s">
        <v>86</v>
      </c>
    </row>
    <row r="13" spans="1:8" s="1" customFormat="1" ht="16.5" customHeight="1" x14ac:dyDescent="0.25">
      <c r="A13" s="172"/>
      <c r="B13" s="172"/>
      <c r="C13" s="219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84</v>
      </c>
      <c r="B14" s="74" t="s">
        <v>80</v>
      </c>
      <c r="C14" s="75" t="s">
        <v>81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f>1+'Lay Members (2)'!A314</f>
        <v>601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602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603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604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605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606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607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608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609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610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611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612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613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614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615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616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617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618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619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620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621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622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623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624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625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626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627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628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629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630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631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632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633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634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635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636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637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638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639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640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641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642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643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644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645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646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647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648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649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650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651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652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653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654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655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656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657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658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659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660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661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662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663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664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665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666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667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668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669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670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671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672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673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674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675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676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677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678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679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680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681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682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683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684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685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686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687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688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689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690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691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692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693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694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695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696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697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698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699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700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701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702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703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704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705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706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707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708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709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710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711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712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713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714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715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716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717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718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719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720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721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722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723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724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725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726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727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728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729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730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731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732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733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734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735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736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737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738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739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740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741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742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743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744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745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746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747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748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749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750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751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752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753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754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755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756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757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758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759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760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761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762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763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764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765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766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767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768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769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770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771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772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773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774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775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776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777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778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779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780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781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782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783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784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785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786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787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788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789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790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791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792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793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794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795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796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797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798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799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800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801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802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803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804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805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806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807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808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809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810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811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812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813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814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815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816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817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818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819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820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821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822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823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824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825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826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827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828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829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830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831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832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833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834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835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836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837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838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839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840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841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842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843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844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845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846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847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848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849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850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851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852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853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854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855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856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857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858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859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860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861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862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863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864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865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866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867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868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869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870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871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872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873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874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875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876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877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878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879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880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881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882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883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884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885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886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887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888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889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890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891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892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893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894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895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896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897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898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899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900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18" t="s">
        <v>92</v>
      </c>
      <c r="B315" s="218"/>
      <c r="C315" s="218"/>
      <c r="D315" s="218"/>
      <c r="E315" s="218"/>
      <c r="F315" s="218"/>
      <c r="G315" s="218"/>
      <c r="H315" s="218"/>
    </row>
  </sheetData>
  <sheetProtection password="CC2F" sheet="1" objects="1" scenarios="1" formatCells="0" selectLockedCells="1"/>
  <mergeCells count="12">
    <mergeCell ref="A315:H315"/>
    <mergeCell ref="A1:H1"/>
    <mergeCell ref="A2:H2"/>
    <mergeCell ref="F4:G4"/>
    <mergeCell ref="A6:C6"/>
    <mergeCell ref="E6:G6"/>
    <mergeCell ref="B7:C7"/>
    <mergeCell ref="B8:C8"/>
    <mergeCell ref="A11:A13"/>
    <mergeCell ref="B11:B13"/>
    <mergeCell ref="C11:C13"/>
    <mergeCell ref="D11:E11"/>
  </mergeCells>
  <printOptions horizontalCentered="1"/>
  <pageMargins left="0.5" right="0.5" top="0.5" bottom="0.75" header="0.3" footer="0.3"/>
  <pageSetup scale="6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Summary</vt:lpstr>
      <vt:lpstr>National License</vt:lpstr>
      <vt:lpstr>National License (2)</vt:lpstr>
      <vt:lpstr>State License</vt:lpstr>
      <vt:lpstr>Lay Members</vt:lpstr>
      <vt:lpstr>Lay Members (2)</vt:lpstr>
      <vt:lpstr>Lay Members (3)</vt:lpstr>
      <vt:lpstr>'Lay Members'!Print_Area</vt:lpstr>
      <vt:lpstr>'Lay Members (2)'!Print_Area</vt:lpstr>
      <vt:lpstr>'Lay Members (3)'!Print_Area</vt:lpstr>
      <vt:lpstr>'National License'!Print_Area</vt:lpstr>
      <vt:lpstr>'National License (2)'!Print_Area</vt:lpstr>
      <vt:lpstr>'State License'!Print_Area</vt:lpstr>
      <vt:lpstr>Summary!Print_Area</vt:lpstr>
      <vt:lpstr>'Lay Members'!Print_Titles</vt:lpstr>
      <vt:lpstr>'Lay Members (2)'!Print_Titles</vt:lpstr>
      <vt:lpstr>'Lay Members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Willis</dc:creator>
  <cp:lastModifiedBy>Tracy Willis</cp:lastModifiedBy>
  <cp:lastPrinted>2017-01-17T03:07:17Z</cp:lastPrinted>
  <dcterms:created xsi:type="dcterms:W3CDTF">2015-02-07T03:28:59Z</dcterms:created>
  <dcterms:modified xsi:type="dcterms:W3CDTF">2018-09-21T02:35:45Z</dcterms:modified>
</cp:coreProperties>
</file>